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hidePivotFieldList="1" defaultThemeVersion="124226"/>
  <mc:AlternateContent xmlns:mc="http://schemas.openxmlformats.org/markup-compatibility/2006">
    <mc:Choice Requires="x15">
      <x15ac:absPath xmlns:x15ac="http://schemas.microsoft.com/office/spreadsheetml/2010/11/ac" url="C:\Users\Daniel Neria\Desktop\001. Tlalpan\Tlalpan 2024\23. IAT\01_Primer_Trimestre\Formato A\"/>
    </mc:Choice>
  </mc:AlternateContent>
  <xr:revisionPtr revIDLastSave="0" documentId="13_ncr:1_{F09016AA-4498-4738-80B5-A7FD38C5A0F4}" xr6:coauthVersionLast="47" xr6:coauthVersionMax="47" xr10:uidLastSave="{00000000-0000-0000-0000-000000000000}"/>
  <bookViews>
    <workbookView xWindow="-108" yWindow="-108" windowWidth="23256" windowHeight="12576" tabRatio="859" firstSheet="14" activeTab="27" xr2:uid="{00000000-000D-0000-FFFF-FFFF00000000}"/>
  </bookViews>
  <sheets>
    <sheet name="Caratula" sheetId="65" r:id="rId1"/>
    <sheet name="Matriz" sheetId="104" r:id="rId2"/>
    <sheet name="Resumen_Ejecutivo" sheetId="106" r:id="rId3"/>
    <sheet name="ECG" sheetId="5" r:id="rId4"/>
    <sheet name="EPC" sheetId="146" r:id="rId5"/>
    <sheet name="AP_RF 15O140" sheetId="159" state="hidden" r:id="rId6"/>
    <sheet name="AP_RF 15O240" sheetId="144" r:id="rId7"/>
    <sheet name="AP_RF 15O340" sheetId="148" r:id="rId8"/>
    <sheet name="AP_RF 15O440" sheetId="149" r:id="rId9"/>
    <sheet name="AP_RF 15O540" sheetId="150" r:id="rId10"/>
    <sheet name="AP_RF 15O640" sheetId="151" r:id="rId11"/>
    <sheet name="AP_RF 15OB40" sheetId="152" r:id="rId12"/>
    <sheet name="AP_RF 15OC40" sheetId="153" r:id="rId13"/>
    <sheet name="AP_RF 15OG40" sheetId="154" r:id="rId14"/>
    <sheet name="AP_RF 25P140" sheetId="155" r:id="rId15"/>
    <sheet name="AP_RF 25P144" sheetId="156" r:id="rId16"/>
    <sheet name="AP_RF 25P640" sheetId="157" r:id="rId17"/>
    <sheet name="AP_RF 25P644" sheetId="158" r:id="rId18"/>
    <sheet name="AP_RF (6)" sheetId="160" state="hidden" r:id="rId19"/>
    <sheet name="PPI" sheetId="98" r:id="rId20"/>
    <sheet name="AP" sheetId="145" r:id="rId21"/>
    <sheet name="ADS-1" sheetId="22" r:id="rId22"/>
    <sheet name="ADS-2" sheetId="53" r:id="rId23"/>
    <sheet name="SAP" sheetId="26" r:id="rId24"/>
    <sheet name="FIC" sheetId="86" r:id="rId25"/>
    <sheet name="AP-FAFA" sheetId="113" r:id="rId26"/>
    <sheet name="PPA" sheetId="143" r:id="rId27"/>
    <sheet name="R-RAMA" sheetId="147" r:id="rId28"/>
    <sheet name="Formato 6d" sheetId="97"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___________EJE1" localSheetId="20">[1]INICIO!$Y$166:$Y$186</definedName>
    <definedName name="______________EJE1" localSheetId="27">[1]INICIO!$Y$166:$Y$186</definedName>
    <definedName name="______________EJE1">[2]INICIO!$Y$166:$Y$186</definedName>
    <definedName name="______________EJE2" localSheetId="20">[1]INICIO!$Y$188:$Y$229</definedName>
    <definedName name="______________EJE2" localSheetId="27">[1]INICIO!$Y$188:$Y$229</definedName>
    <definedName name="______________EJE2">[2]INICIO!$Y$188:$Y$229</definedName>
    <definedName name="______________EJE3" localSheetId="20">[1]INICIO!$Y$231:$Y$247</definedName>
    <definedName name="______________EJE3" localSheetId="27">[1]INICIO!$Y$231:$Y$247</definedName>
    <definedName name="______________EJE3">[2]INICIO!$Y$231:$Y$247</definedName>
    <definedName name="______________EJE4" localSheetId="20">[1]INICIO!$Y$249:$Y$272</definedName>
    <definedName name="______________EJE4" localSheetId="27">[1]INICIO!$Y$249:$Y$272</definedName>
    <definedName name="______________EJE4">[2]INICIO!$Y$249:$Y$272</definedName>
    <definedName name="______________EJE5" localSheetId="20">[1]INICIO!$Y$274:$Y$287</definedName>
    <definedName name="______________EJE5" localSheetId="27">[1]INICIO!$Y$274:$Y$287</definedName>
    <definedName name="______________EJE5">[2]INICIO!$Y$274:$Y$287</definedName>
    <definedName name="______________EJE7" localSheetId="20">[1]INICIO!$Y$316:$Y$356</definedName>
    <definedName name="______________EJE7" localSheetId="27">[1]INICIO!$Y$316:$Y$356</definedName>
    <definedName name="______________EJE7">[2]INICIO!$Y$316:$Y$356</definedName>
    <definedName name="_____________EJE6" localSheetId="20">[1]INICIO!$Y$289:$Y$314</definedName>
    <definedName name="_____________EJE6" localSheetId="27">[1]INICIO!$Y$289:$Y$314</definedName>
    <definedName name="_____________EJE6">[2]INICIO!$Y$289:$Y$314</definedName>
    <definedName name="____________EJE1" localSheetId="20">[1]INICIO!$Y$166:$Y$186</definedName>
    <definedName name="____________EJE1" localSheetId="27">[1]INICIO!$Y$166:$Y$186</definedName>
    <definedName name="____________EJE1">[2]INICIO!$Y$166:$Y$186</definedName>
    <definedName name="____________EJE2" localSheetId="20">[1]INICIO!$Y$188:$Y$229</definedName>
    <definedName name="____________EJE2" localSheetId="27">[1]INICIO!$Y$188:$Y$229</definedName>
    <definedName name="____________EJE2">[2]INICIO!$Y$188:$Y$229</definedName>
    <definedName name="____________EJE3" localSheetId="20">[1]INICIO!$Y$231:$Y$247</definedName>
    <definedName name="____________EJE3" localSheetId="27">[1]INICIO!$Y$231:$Y$247</definedName>
    <definedName name="____________EJE3">[2]INICIO!$Y$231:$Y$247</definedName>
    <definedName name="____________EJE4" localSheetId="20">[1]INICIO!$Y$249:$Y$272</definedName>
    <definedName name="____________EJE4" localSheetId="27">[1]INICIO!$Y$249:$Y$272</definedName>
    <definedName name="____________EJE4">[2]INICIO!$Y$249:$Y$272</definedName>
    <definedName name="____________EJE5" localSheetId="20">[1]INICIO!$Y$274:$Y$287</definedName>
    <definedName name="____________EJE5" localSheetId="27">[1]INICIO!$Y$274:$Y$287</definedName>
    <definedName name="____________EJE5">[2]INICIO!$Y$274:$Y$287</definedName>
    <definedName name="____________EJE7" localSheetId="20">[1]INICIO!$Y$316:$Y$356</definedName>
    <definedName name="____________EJE7" localSheetId="27">[1]INICIO!$Y$316:$Y$356</definedName>
    <definedName name="____________EJE7">[2]INICIO!$Y$316:$Y$356</definedName>
    <definedName name="___________EJE6" localSheetId="20">[1]INICIO!$Y$289:$Y$314</definedName>
    <definedName name="___________EJE6" localSheetId="27">[1]INICIO!$Y$289:$Y$314</definedName>
    <definedName name="___________EJE6">[2]INICIO!$Y$289:$Y$314</definedName>
    <definedName name="__________EJE1" localSheetId="20">[1]INICIO!$Y$166:$Y$186</definedName>
    <definedName name="__________EJE1" localSheetId="27">[1]INICIO!$Y$166:$Y$186</definedName>
    <definedName name="__________EJE1">[2]INICIO!$Y$166:$Y$186</definedName>
    <definedName name="__________EJE2" localSheetId="20">[1]INICIO!$Y$188:$Y$229</definedName>
    <definedName name="__________EJE2" localSheetId="27">[1]INICIO!$Y$188:$Y$229</definedName>
    <definedName name="__________EJE2">[2]INICIO!$Y$188:$Y$229</definedName>
    <definedName name="__________EJE3" localSheetId="20">[1]INICIO!$Y$231:$Y$247</definedName>
    <definedName name="__________EJE3" localSheetId="27">[1]INICIO!$Y$231:$Y$247</definedName>
    <definedName name="__________EJE3">[2]INICIO!$Y$231:$Y$247</definedName>
    <definedName name="__________EJE4" localSheetId="20">[1]INICIO!$Y$249:$Y$272</definedName>
    <definedName name="__________EJE4" localSheetId="27">[1]INICIO!$Y$249:$Y$272</definedName>
    <definedName name="__________EJE4">[2]INICIO!$Y$249:$Y$272</definedName>
    <definedName name="__________EJE5" localSheetId="20">[1]INICIO!$Y$274:$Y$287</definedName>
    <definedName name="__________EJE5" localSheetId="27">[1]INICIO!$Y$274:$Y$287</definedName>
    <definedName name="__________EJE5">[2]INICIO!$Y$274:$Y$287</definedName>
    <definedName name="__________EJE6" localSheetId="20">[1]INICIO!$Y$289:$Y$314</definedName>
    <definedName name="__________EJE6" localSheetId="27">[1]INICIO!$Y$289:$Y$314</definedName>
    <definedName name="__________EJE6">[2]INICIO!$Y$289:$Y$314</definedName>
    <definedName name="__________EJE7" localSheetId="20">[1]INICIO!$Y$316:$Y$356</definedName>
    <definedName name="__________EJE7" localSheetId="27">[1]INICIO!$Y$316:$Y$356</definedName>
    <definedName name="__________EJE7">[2]INICIO!$Y$316:$Y$356</definedName>
    <definedName name="________EJE1" localSheetId="20">[1]INICIO!$Y$166:$Y$186</definedName>
    <definedName name="________EJE1" localSheetId="27">[1]INICIO!$Y$166:$Y$186</definedName>
    <definedName name="________EJE1">[2]INICIO!$Y$166:$Y$186</definedName>
    <definedName name="________EJE2" localSheetId="20">[1]INICIO!$Y$188:$Y$229</definedName>
    <definedName name="________EJE2" localSheetId="27">[1]INICIO!$Y$188:$Y$229</definedName>
    <definedName name="________EJE2">[2]INICIO!$Y$188:$Y$229</definedName>
    <definedName name="________EJE3" localSheetId="20">[1]INICIO!$Y$231:$Y$247</definedName>
    <definedName name="________EJE3" localSheetId="27">[1]INICIO!$Y$231:$Y$247</definedName>
    <definedName name="________EJE3">[2]INICIO!$Y$231:$Y$247</definedName>
    <definedName name="________EJE4" localSheetId="20">[1]INICIO!$Y$249:$Y$272</definedName>
    <definedName name="________EJE4" localSheetId="27">[1]INICIO!$Y$249:$Y$272</definedName>
    <definedName name="________EJE4">[2]INICIO!$Y$249:$Y$272</definedName>
    <definedName name="________EJE5" localSheetId="20">[1]INICIO!$Y$274:$Y$287</definedName>
    <definedName name="________EJE5" localSheetId="27">[1]INICIO!$Y$274:$Y$287</definedName>
    <definedName name="________EJE5">[2]INICIO!$Y$274:$Y$287</definedName>
    <definedName name="________EJE6" localSheetId="20">[1]INICIO!$Y$289:$Y$314</definedName>
    <definedName name="________EJE6" localSheetId="27">[1]INICIO!$Y$289:$Y$314</definedName>
    <definedName name="________EJE6">[2]INICIO!$Y$289:$Y$314</definedName>
    <definedName name="________EJE7" localSheetId="20">[1]INICIO!$Y$316:$Y$356</definedName>
    <definedName name="________EJE7" localSheetId="27">[1]INICIO!$Y$316:$Y$356</definedName>
    <definedName name="________EJE7">[2]INICIO!$Y$316:$Y$356</definedName>
    <definedName name="_______EJE1" localSheetId="19">[3]INICIO!$Y$166:$Y$186</definedName>
    <definedName name="_______EJE1" localSheetId="27">[4]INICIO!$Y$166:$Y$186</definedName>
    <definedName name="_______EJE1">[4]INICIO!$Y$166:$Y$186</definedName>
    <definedName name="_______EJE2" localSheetId="19">[3]INICIO!$Y$188:$Y$229</definedName>
    <definedName name="_______EJE2" localSheetId="27">[4]INICIO!$Y$188:$Y$229</definedName>
    <definedName name="_______EJE2">[4]INICIO!$Y$188:$Y$229</definedName>
    <definedName name="_______EJE3" localSheetId="19">[3]INICIO!$Y$231:$Y$247</definedName>
    <definedName name="_______EJE3" localSheetId="27">[4]INICIO!$Y$231:$Y$247</definedName>
    <definedName name="_______EJE3">[4]INICIO!$Y$231:$Y$247</definedName>
    <definedName name="_______EJE4" localSheetId="19">[3]INICIO!$Y$249:$Y$272</definedName>
    <definedName name="_______EJE4" localSheetId="27">[4]INICIO!$Y$249:$Y$272</definedName>
    <definedName name="_______EJE4">[4]INICIO!$Y$249:$Y$272</definedName>
    <definedName name="_______EJE5" localSheetId="19">[3]INICIO!$Y$274:$Y$287</definedName>
    <definedName name="_______EJE5" localSheetId="27">[4]INICIO!$Y$274:$Y$287</definedName>
    <definedName name="_______EJE5">[4]INICIO!$Y$274:$Y$287</definedName>
    <definedName name="_______EJE6" localSheetId="19">[3]INICIO!$Y$289:$Y$314</definedName>
    <definedName name="_______EJE6" localSheetId="27">[4]INICIO!$Y$289:$Y$314</definedName>
    <definedName name="_______EJE6">[4]INICIO!$Y$289:$Y$314</definedName>
    <definedName name="_______EJE7" localSheetId="19">[3]INICIO!$Y$316:$Y$356</definedName>
    <definedName name="_______EJE7" localSheetId="27">[4]INICIO!$Y$316:$Y$356</definedName>
    <definedName name="_______EJE7">[4]INICIO!$Y$316:$Y$356</definedName>
    <definedName name="______EJE1" localSheetId="19">[3]INICIO!$Y$166:$Y$186</definedName>
    <definedName name="______EJE1" localSheetId="27">[4]INICIO!$Y$166:$Y$186</definedName>
    <definedName name="______EJE1">[4]INICIO!$Y$166:$Y$186</definedName>
    <definedName name="______EJE2" localSheetId="19">[3]INICIO!$Y$188:$Y$229</definedName>
    <definedName name="______EJE2" localSheetId="27">[4]INICIO!$Y$188:$Y$229</definedName>
    <definedName name="______EJE2">[4]INICIO!$Y$188:$Y$229</definedName>
    <definedName name="______EJE3" localSheetId="19">[3]INICIO!$Y$231:$Y$247</definedName>
    <definedName name="______EJE3" localSheetId="27">[4]INICIO!$Y$231:$Y$247</definedName>
    <definedName name="______EJE3">[4]INICIO!$Y$231:$Y$247</definedName>
    <definedName name="______EJE4" localSheetId="19">[3]INICIO!$Y$249:$Y$272</definedName>
    <definedName name="______EJE4" localSheetId="27">[4]INICIO!$Y$249:$Y$272</definedName>
    <definedName name="______EJE4">[4]INICIO!$Y$249:$Y$272</definedName>
    <definedName name="______EJE5" localSheetId="19">[3]INICIO!$Y$274:$Y$287</definedName>
    <definedName name="______EJE5" localSheetId="27">[4]INICIO!$Y$274:$Y$287</definedName>
    <definedName name="______EJE5">[4]INICIO!$Y$274:$Y$287</definedName>
    <definedName name="______EJE6" localSheetId="19">[3]INICIO!$Y$289:$Y$314</definedName>
    <definedName name="______EJE6" localSheetId="27">[4]INICIO!$Y$289:$Y$314</definedName>
    <definedName name="______EJE6">[4]INICIO!$Y$289:$Y$314</definedName>
    <definedName name="______EJE7" localSheetId="19">[3]INICIO!$Y$316:$Y$356</definedName>
    <definedName name="______EJE7" localSheetId="27">[4]INICIO!$Y$316:$Y$356</definedName>
    <definedName name="______EJE7">[4]INICIO!$Y$316:$Y$356</definedName>
    <definedName name="_____EJE1" localSheetId="19">[3]INICIO!$Y$166:$Y$186</definedName>
    <definedName name="_____EJE1" localSheetId="27">[4]INICIO!$Y$166:$Y$186</definedName>
    <definedName name="_____EJE1">[4]INICIO!$Y$166:$Y$186</definedName>
    <definedName name="_____EJE2" localSheetId="19">[3]INICIO!$Y$188:$Y$229</definedName>
    <definedName name="_____EJE2" localSheetId="27">[4]INICIO!$Y$188:$Y$229</definedName>
    <definedName name="_____EJE2">[4]INICIO!$Y$188:$Y$229</definedName>
    <definedName name="_____EJE3" localSheetId="19">[3]INICIO!$Y$231:$Y$247</definedName>
    <definedName name="_____EJE3" localSheetId="27">[4]INICIO!$Y$231:$Y$247</definedName>
    <definedName name="_____EJE3">[4]INICIO!$Y$231:$Y$247</definedName>
    <definedName name="_____EJE4" localSheetId="19">[3]INICIO!$Y$249:$Y$272</definedName>
    <definedName name="_____EJE4" localSheetId="27">[4]INICIO!$Y$249:$Y$272</definedName>
    <definedName name="_____EJE4">[4]INICIO!$Y$249:$Y$272</definedName>
    <definedName name="_____EJE5" localSheetId="19">[3]INICIO!$Y$274:$Y$287</definedName>
    <definedName name="_____EJE5" localSheetId="27">[4]INICIO!$Y$274:$Y$287</definedName>
    <definedName name="_____EJE5">[4]INICIO!$Y$274:$Y$287</definedName>
    <definedName name="_____EJE6" localSheetId="19">[3]INICIO!$Y$289:$Y$314</definedName>
    <definedName name="_____EJE6" localSheetId="27">[4]INICIO!$Y$289:$Y$314</definedName>
    <definedName name="_____EJE6">[4]INICIO!$Y$289:$Y$314</definedName>
    <definedName name="_____EJE7" localSheetId="19">[3]INICIO!$Y$316:$Y$356</definedName>
    <definedName name="_____EJE7" localSheetId="27">[4]INICIO!$Y$316:$Y$356</definedName>
    <definedName name="_____EJE7">[4]INICIO!$Y$316:$Y$356</definedName>
    <definedName name="____EJE1" localSheetId="20">[1]INICIO!$Y$166:$Y$186</definedName>
    <definedName name="____EJE1" localSheetId="27">[1]INICIO!$Y$166:$Y$186</definedName>
    <definedName name="____EJE1">[2]INICIO!$Y$166:$Y$186</definedName>
    <definedName name="____EJE2" localSheetId="20">[1]INICIO!$Y$188:$Y$229</definedName>
    <definedName name="____EJE2" localSheetId="27">[1]INICIO!$Y$188:$Y$229</definedName>
    <definedName name="____EJE2">[2]INICIO!$Y$188:$Y$229</definedName>
    <definedName name="____EJE3" localSheetId="20">[1]INICIO!$Y$231:$Y$247</definedName>
    <definedName name="____EJE3" localSheetId="27">[1]INICIO!$Y$231:$Y$247</definedName>
    <definedName name="____EJE3">[2]INICIO!$Y$231:$Y$247</definedName>
    <definedName name="____EJE4" localSheetId="20">[1]INICIO!$Y$249:$Y$272</definedName>
    <definedName name="____EJE4" localSheetId="27">[1]INICIO!$Y$249:$Y$272</definedName>
    <definedName name="____EJE4">[2]INICIO!$Y$249:$Y$272</definedName>
    <definedName name="____EJE5" localSheetId="20">[1]INICIO!$Y$274:$Y$287</definedName>
    <definedName name="____EJE5" localSheetId="27">[1]INICIO!$Y$274:$Y$287</definedName>
    <definedName name="____EJE5">[2]INICIO!$Y$274:$Y$287</definedName>
    <definedName name="____EJE6" localSheetId="20">[1]INICIO!$Y$289:$Y$314</definedName>
    <definedName name="____EJE6" localSheetId="27">[1]INICIO!$Y$289:$Y$314</definedName>
    <definedName name="____EJE6">[2]INICIO!$Y$289:$Y$314</definedName>
    <definedName name="____EJE7" localSheetId="20">[1]INICIO!$Y$316:$Y$356</definedName>
    <definedName name="____EJE7" localSheetId="27">[1]INICIO!$Y$316:$Y$356</definedName>
    <definedName name="____EJE7">[2]INICIO!$Y$316:$Y$356</definedName>
    <definedName name="___EJE1" localSheetId="20">[1]INICIO!$Y$166:$Y$186</definedName>
    <definedName name="___EJE1" localSheetId="19">[3]INICIO!$Y$166:$Y$186</definedName>
    <definedName name="___EJE1" localSheetId="27">[1]INICIO!$Y$166:$Y$186</definedName>
    <definedName name="___EJE1">[2]INICIO!$Y$166:$Y$186</definedName>
    <definedName name="___EJE2" localSheetId="20">[1]INICIO!$Y$188:$Y$229</definedName>
    <definedName name="___EJE2" localSheetId="19">[3]INICIO!$Y$188:$Y$229</definedName>
    <definedName name="___EJE2" localSheetId="27">[1]INICIO!$Y$188:$Y$229</definedName>
    <definedName name="___EJE2">[2]INICIO!$Y$188:$Y$229</definedName>
    <definedName name="___EJE3" localSheetId="20">[1]INICIO!$Y$231:$Y$247</definedName>
    <definedName name="___EJE3" localSheetId="19">[3]INICIO!$Y$231:$Y$247</definedName>
    <definedName name="___EJE3" localSheetId="27">[1]INICIO!$Y$231:$Y$247</definedName>
    <definedName name="___EJE3">[2]INICIO!$Y$231:$Y$247</definedName>
    <definedName name="___EJE4" localSheetId="20">[1]INICIO!$Y$249:$Y$272</definedName>
    <definedName name="___EJE4" localSheetId="19">[3]INICIO!$Y$249:$Y$272</definedName>
    <definedName name="___EJE4" localSheetId="27">[1]INICIO!$Y$249:$Y$272</definedName>
    <definedName name="___EJE4">[2]INICIO!$Y$249:$Y$272</definedName>
    <definedName name="___EJE5" localSheetId="20">[1]INICIO!$Y$274:$Y$287</definedName>
    <definedName name="___EJE5" localSheetId="19">[3]INICIO!$Y$274:$Y$287</definedName>
    <definedName name="___EJE5" localSheetId="27">[1]INICIO!$Y$274:$Y$287</definedName>
    <definedName name="___EJE5">[2]INICIO!$Y$274:$Y$287</definedName>
    <definedName name="___EJE6" localSheetId="20">[1]INICIO!$Y$289:$Y$314</definedName>
    <definedName name="___EJE6" localSheetId="19">[3]INICIO!$Y$289:$Y$314</definedName>
    <definedName name="___EJE6" localSheetId="27">[1]INICIO!$Y$289:$Y$314</definedName>
    <definedName name="___EJE6">[2]INICIO!$Y$289:$Y$314</definedName>
    <definedName name="___EJE7" localSheetId="20">[1]INICIO!$Y$316:$Y$356</definedName>
    <definedName name="___EJE7" localSheetId="19">[3]INICIO!$Y$316:$Y$356</definedName>
    <definedName name="___EJE7" localSheetId="27">[1]INICIO!$Y$316:$Y$356</definedName>
    <definedName name="___EJE7">[2]INICIO!$Y$316:$Y$356</definedName>
    <definedName name="__EJE1" localSheetId="20">[1]INICIO!$Y$166:$Y$186</definedName>
    <definedName name="__EJE1" localSheetId="19">[3]INICIO!$Y$166:$Y$186</definedName>
    <definedName name="__EJE1" localSheetId="27">[1]INICIO!$Y$166:$Y$186</definedName>
    <definedName name="__EJE1">[2]INICIO!$Y$166:$Y$186</definedName>
    <definedName name="__EJE2" localSheetId="20">[1]INICIO!$Y$188:$Y$229</definedName>
    <definedName name="__EJE2" localSheetId="19">[3]INICIO!$Y$188:$Y$229</definedName>
    <definedName name="__EJE2" localSheetId="27">[1]INICIO!$Y$188:$Y$229</definedName>
    <definedName name="__EJE2">[2]INICIO!$Y$188:$Y$229</definedName>
    <definedName name="__EJE3" localSheetId="20">[1]INICIO!$Y$231:$Y$247</definedName>
    <definedName name="__EJE3" localSheetId="19">[3]INICIO!$Y$231:$Y$247</definedName>
    <definedName name="__EJE3" localSheetId="27">[1]INICIO!$Y$231:$Y$247</definedName>
    <definedName name="__EJE3">[2]INICIO!$Y$231:$Y$247</definedName>
    <definedName name="__EJE4" localSheetId="20">[1]INICIO!$Y$249:$Y$272</definedName>
    <definedName name="__EJE4" localSheetId="19">[3]INICIO!$Y$249:$Y$272</definedName>
    <definedName name="__EJE4" localSheetId="27">[1]INICIO!$Y$249:$Y$272</definedName>
    <definedName name="__EJE4">[2]INICIO!$Y$249:$Y$272</definedName>
    <definedName name="__EJE5" localSheetId="20">[1]INICIO!$Y$274:$Y$287</definedName>
    <definedName name="__EJE5" localSheetId="19">[3]INICIO!$Y$274:$Y$287</definedName>
    <definedName name="__EJE5" localSheetId="27">[1]INICIO!$Y$274:$Y$287</definedName>
    <definedName name="__EJE5">[2]INICIO!$Y$274:$Y$287</definedName>
    <definedName name="__EJE6" localSheetId="20">[1]INICIO!$Y$289:$Y$314</definedName>
    <definedName name="__EJE6" localSheetId="19">[3]INICIO!$Y$289:$Y$314</definedName>
    <definedName name="__EJE6" localSheetId="27">[1]INICIO!$Y$289:$Y$314</definedName>
    <definedName name="__EJE6">[2]INICIO!$Y$289:$Y$314</definedName>
    <definedName name="__EJE7" localSheetId="20">[1]INICIO!$Y$316:$Y$356</definedName>
    <definedName name="__EJE7" localSheetId="19">[3]INICIO!$Y$316:$Y$356</definedName>
    <definedName name="__EJE7" localSheetId="27">[1]INICIO!$Y$316:$Y$356</definedName>
    <definedName name="__EJE7">[2]INICIO!$Y$316:$Y$356</definedName>
    <definedName name="_EJE1" localSheetId="20">[1]INICIO!$Y$166:$Y$186</definedName>
    <definedName name="_EJE1" localSheetId="19">[3]INICIO!$Y$166:$Y$186</definedName>
    <definedName name="_EJE1" localSheetId="27">[1]INICIO!$Y$166:$Y$186</definedName>
    <definedName name="_EJE1">[2]INICIO!$Y$166:$Y$186</definedName>
    <definedName name="_EJE2" localSheetId="20">[1]INICIO!$Y$188:$Y$229</definedName>
    <definedName name="_EJE2" localSheetId="19">[3]INICIO!$Y$188:$Y$229</definedName>
    <definedName name="_EJE2" localSheetId="27">[1]INICIO!$Y$188:$Y$229</definedName>
    <definedName name="_EJE2">[2]INICIO!$Y$188:$Y$229</definedName>
    <definedName name="_EJE3" localSheetId="20">[1]INICIO!$Y$231:$Y$247</definedName>
    <definedName name="_EJE3" localSheetId="19">[3]INICIO!$Y$231:$Y$247</definedName>
    <definedName name="_EJE3" localSheetId="27">[1]INICIO!$Y$231:$Y$247</definedName>
    <definedName name="_EJE3">[2]INICIO!$Y$231:$Y$247</definedName>
    <definedName name="_EJE4" localSheetId="20">[1]INICIO!$Y$249:$Y$272</definedName>
    <definedName name="_EJE4" localSheetId="19">[3]INICIO!$Y$249:$Y$272</definedName>
    <definedName name="_EJE4" localSheetId="27">[1]INICIO!$Y$249:$Y$272</definedName>
    <definedName name="_EJE4">[2]INICIO!$Y$249:$Y$272</definedName>
    <definedName name="_EJE5" localSheetId="20">[1]INICIO!$Y$274:$Y$287</definedName>
    <definedName name="_EJE5" localSheetId="19">[3]INICIO!$Y$274:$Y$287</definedName>
    <definedName name="_EJE5" localSheetId="27">[1]INICIO!$Y$274:$Y$287</definedName>
    <definedName name="_EJE5">[2]INICIO!$Y$274:$Y$287</definedName>
    <definedName name="_EJE6" localSheetId="20">[1]INICIO!$Y$289:$Y$314</definedName>
    <definedName name="_EJE6" localSheetId="19">[3]INICIO!$Y$289:$Y$314</definedName>
    <definedName name="_EJE6" localSheetId="27">[1]INICIO!$Y$289:$Y$314</definedName>
    <definedName name="_EJE6">[2]INICIO!$Y$289:$Y$314</definedName>
    <definedName name="_EJE7" localSheetId="20">[1]INICIO!$Y$316:$Y$356</definedName>
    <definedName name="_EJE7" localSheetId="19">[3]INICIO!$Y$316:$Y$356</definedName>
    <definedName name="_EJE7" localSheetId="27">[1]INICIO!$Y$316:$Y$356</definedName>
    <definedName name="_EJE7">[2]INICIO!$Y$316:$Y$356</definedName>
    <definedName name="_Toc256789589" localSheetId="4">EPC!$B$2</definedName>
    <definedName name="A" localSheetId="20">#REF!</definedName>
    <definedName name="A" localSheetId="18">#REF!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25">#REF!</definedName>
    <definedName name="A" localSheetId="4">#REF!</definedName>
    <definedName name="A" localSheetId="26">#REF!</definedName>
    <definedName name="A" localSheetId="27">#REF!</definedName>
    <definedName name="A">#REF!</definedName>
    <definedName name="adys_tipo" localSheetId="20">[1]INICIO!$AR$24:$AR$27</definedName>
    <definedName name="adys_tipo" localSheetId="19">[3]INICIO!$AR$24:$AR$27</definedName>
    <definedName name="adys_tipo" localSheetId="27">[1]INICIO!$AR$24:$AR$27</definedName>
    <definedName name="adys_tipo">[2]INICIO!$AR$24:$AR$27</definedName>
    <definedName name="AI" localSheetId="20">[1]INICIO!$AU$5:$AW$543</definedName>
    <definedName name="AI" localSheetId="19">[3]INICIO!$AU$5:$AW$543</definedName>
    <definedName name="AI" localSheetId="27">[1]INICIO!$AU$5:$AW$543</definedName>
    <definedName name="AI">[2]INICIO!$AU$5:$AW$543</definedName>
    <definedName name="_xlnm.Print_Area" localSheetId="22">'ADS-2'!$A$1:$J$26</definedName>
    <definedName name="_xlnm.Print_Area" localSheetId="20">AP!$A$1:$G$22</definedName>
    <definedName name="_xlnm.Print_Area" localSheetId="18">'AP_RF (6)'!$A$1:$T$56</definedName>
    <definedName name="_xlnm.Print_Area" localSheetId="5">'AP_RF 15O140'!$A$1:$T$56</definedName>
    <definedName name="_xlnm.Print_Area" localSheetId="6">'AP_RF 15O240'!$A$1:$T$62</definedName>
    <definedName name="_xlnm.Print_Area" localSheetId="7">'AP_RF 15O340'!$A$1:$T$55</definedName>
    <definedName name="_xlnm.Print_Area" localSheetId="8">'AP_RF 15O440'!$A$1:$T$53</definedName>
    <definedName name="_xlnm.Print_Area" localSheetId="9">'AP_RF 15O540'!$A$1:$T$53</definedName>
    <definedName name="_xlnm.Print_Area" localSheetId="10">'AP_RF 15O640'!$A$1:$T$55</definedName>
    <definedName name="_xlnm.Print_Area" localSheetId="11">'AP_RF 15OB40'!$A$1:$T$53</definedName>
    <definedName name="_xlnm.Print_Area" localSheetId="12">'AP_RF 15OC40'!$A$1:$T$52</definedName>
    <definedName name="_xlnm.Print_Area" localSheetId="13">'AP_RF 15OG40'!$A$1:$T$55</definedName>
    <definedName name="_xlnm.Print_Area" localSheetId="14">'AP_RF 25P140'!$A$1:$T$56</definedName>
    <definedName name="_xlnm.Print_Area" localSheetId="15">'AP_RF 25P144'!$A$1:$T$54</definedName>
    <definedName name="_xlnm.Print_Area" localSheetId="17">'AP_RF 25P644'!$A$1:$T$55</definedName>
    <definedName name="_xlnm.Print_Area" localSheetId="25">'AP-FAFA'!$A$1:$P$30</definedName>
    <definedName name="_xlnm.Print_Area" localSheetId="0">Caratula!$A$1:$S$30</definedName>
    <definedName name="_xlnm.Print_Area" localSheetId="3">ECG!$A$1:$M$87</definedName>
    <definedName name="_xlnm.Print_Area" localSheetId="4">EPC!$A$1:$M$31</definedName>
    <definedName name="_xlnm.Print_Area" localSheetId="24">FIC!$A$1:$E$29</definedName>
    <definedName name="_xlnm.Print_Area" localSheetId="28">'Formato 6d'!$A$1:$I$39</definedName>
    <definedName name="_xlnm.Print_Area" localSheetId="1">Matriz!$A$1:$I$30</definedName>
    <definedName name="_xlnm.Print_Area" localSheetId="26">PPA!$A$1:$S$196</definedName>
    <definedName name="_xlnm.Print_Area" localSheetId="19">PPI!$A$1:$O$45</definedName>
    <definedName name="_xlnm.Print_Area" localSheetId="2">Resumen_Ejecutivo!$B$1:$G$59</definedName>
    <definedName name="_xlnm.Print_Area" localSheetId="23">SAP!$A$1:$J$32</definedName>
    <definedName name="CAPIT" localSheetId="20">#REF!</definedName>
    <definedName name="CAPIT" localSheetId="18">#REF!</definedName>
    <definedName name="CAPIT" localSheetId="5">#REF!</definedName>
    <definedName name="CAPIT" localSheetId="6">#REF!</definedName>
    <definedName name="CAPIT" localSheetId="7">#REF!</definedName>
    <definedName name="CAPIT" localSheetId="8">#REF!</definedName>
    <definedName name="CAPIT" localSheetId="9">#REF!</definedName>
    <definedName name="CAPIT" localSheetId="10">#REF!</definedName>
    <definedName name="CAPIT" localSheetId="11">#REF!</definedName>
    <definedName name="CAPIT" localSheetId="12">#REF!</definedName>
    <definedName name="CAPIT" localSheetId="13">#REF!</definedName>
    <definedName name="CAPIT" localSheetId="14">#REF!</definedName>
    <definedName name="CAPIT" localSheetId="15">#REF!</definedName>
    <definedName name="CAPIT" localSheetId="16">#REF!</definedName>
    <definedName name="CAPIT" localSheetId="17">#REF!</definedName>
    <definedName name="CAPIT" localSheetId="25">#REF!</definedName>
    <definedName name="CAPIT" localSheetId="4">#REF!</definedName>
    <definedName name="CAPIT" localSheetId="28">#REF!</definedName>
    <definedName name="CAPIT" localSheetId="1">#REF!</definedName>
    <definedName name="CAPIT" localSheetId="26">#REF!</definedName>
    <definedName name="CAPIT" localSheetId="19">#REF!</definedName>
    <definedName name="CAPIT" localSheetId="2">#REF!</definedName>
    <definedName name="CAPIT" localSheetId="27">#REF!</definedName>
    <definedName name="CAPIT">#REF!</definedName>
    <definedName name="CENPAR" localSheetId="20">#REF!</definedName>
    <definedName name="CENPAR" localSheetId="18">#REF!</definedName>
    <definedName name="CENPAR" localSheetId="5">#REF!</definedName>
    <definedName name="CENPAR" localSheetId="6">#REF!</definedName>
    <definedName name="CENPAR" localSheetId="7">#REF!</definedName>
    <definedName name="CENPAR" localSheetId="8">#REF!</definedName>
    <definedName name="CENPAR" localSheetId="9">#REF!</definedName>
    <definedName name="CENPAR" localSheetId="10">#REF!</definedName>
    <definedName name="CENPAR" localSheetId="11">#REF!</definedName>
    <definedName name="CENPAR" localSheetId="12">#REF!</definedName>
    <definedName name="CENPAR" localSheetId="13">#REF!</definedName>
    <definedName name="CENPAR" localSheetId="14">#REF!</definedName>
    <definedName name="CENPAR" localSheetId="15">#REF!</definedName>
    <definedName name="CENPAR" localSheetId="16">#REF!</definedName>
    <definedName name="CENPAR" localSheetId="17">#REF!</definedName>
    <definedName name="CENPAR" localSheetId="25">#REF!</definedName>
    <definedName name="CENPAR" localSheetId="4">#REF!</definedName>
    <definedName name="CENPAR" localSheetId="28">#REF!</definedName>
    <definedName name="CENPAR" localSheetId="1">#REF!</definedName>
    <definedName name="CENPAR" localSheetId="26">#REF!</definedName>
    <definedName name="CENPAR" localSheetId="19">#REF!</definedName>
    <definedName name="CENPAR" localSheetId="2">#REF!</definedName>
    <definedName name="CENPAR" localSheetId="27">#REF!</definedName>
    <definedName name="CENPAR">#REF!</definedName>
    <definedName name="datos" localSheetId="20">OFFSET([5]datos!$A$1,0,0,COUNTA([5]datos!$A$1:$A$65536),23)</definedName>
    <definedName name="datos" localSheetId="19">OFFSET([6]datos!$A$1,0,0,COUNTA([6]datos!$A$1:$A$65536),23)</definedName>
    <definedName name="datos" localSheetId="27">OFFSET([5]datos!$A$1,0,0,COUNTA([5]datos!$A$1:$A$65536),23)</definedName>
    <definedName name="datos">OFFSET([7]datos!$A$1,0,0,COUNTA([7]datos!$A$1:$A$65536),23)</definedName>
    <definedName name="dc" localSheetId="20">#REF!</definedName>
    <definedName name="dc" localSheetId="18">#REF!</definedName>
    <definedName name="dc" localSheetId="5">#REF!</definedName>
    <definedName name="dc" localSheetId="6">#REF!</definedName>
    <definedName name="dc" localSheetId="7">#REF!</definedName>
    <definedName name="dc" localSheetId="8">#REF!</definedName>
    <definedName name="dc" localSheetId="9">#REF!</definedName>
    <definedName name="dc" localSheetId="10">#REF!</definedName>
    <definedName name="dc" localSheetId="11">#REF!</definedName>
    <definedName name="dc" localSheetId="12">#REF!</definedName>
    <definedName name="dc" localSheetId="13">#REF!</definedName>
    <definedName name="dc" localSheetId="14">#REF!</definedName>
    <definedName name="dc" localSheetId="15">#REF!</definedName>
    <definedName name="dc" localSheetId="16">#REF!</definedName>
    <definedName name="dc" localSheetId="17">#REF!</definedName>
    <definedName name="dc" localSheetId="25">#REF!</definedName>
    <definedName name="dc" localSheetId="4">#REF!</definedName>
    <definedName name="dc" localSheetId="28">#REF!</definedName>
    <definedName name="dc" localSheetId="1">#REF!</definedName>
    <definedName name="dc" localSheetId="26">#REF!</definedName>
    <definedName name="dc" localSheetId="19">#REF!</definedName>
    <definedName name="dc" localSheetId="2">#REF!</definedName>
    <definedName name="dc" localSheetId="27">#REF!</definedName>
    <definedName name="dc">#REF!</definedName>
    <definedName name="DEFAULT" localSheetId="20">[1]INICIO!$AA$10</definedName>
    <definedName name="DEFAULT" localSheetId="19">[3]INICIO!$AA$10</definedName>
    <definedName name="DEFAULT" localSheetId="27">[1]INICIO!$AA$10</definedName>
    <definedName name="DEFAULT">[2]INICIO!$AA$10</definedName>
    <definedName name="DEUDA" localSheetId="20">#REF!</definedName>
    <definedName name="DEUDA" localSheetId="18">#REF!</definedName>
    <definedName name="DEUDA" localSheetId="5">#REF!</definedName>
    <definedName name="DEUDA" localSheetId="6">#REF!</definedName>
    <definedName name="DEUDA" localSheetId="7">#REF!</definedName>
    <definedName name="DEUDA" localSheetId="8">#REF!</definedName>
    <definedName name="DEUDA" localSheetId="9">#REF!</definedName>
    <definedName name="DEUDA" localSheetId="10">#REF!</definedName>
    <definedName name="DEUDA" localSheetId="11">#REF!</definedName>
    <definedName name="DEUDA" localSheetId="12">#REF!</definedName>
    <definedName name="DEUDA" localSheetId="13">#REF!</definedName>
    <definedName name="DEUDA" localSheetId="14">#REF!</definedName>
    <definedName name="DEUDA" localSheetId="15">#REF!</definedName>
    <definedName name="DEUDA" localSheetId="16">#REF!</definedName>
    <definedName name="DEUDA" localSheetId="17">#REF!</definedName>
    <definedName name="DEUDA" localSheetId="25">#REF!</definedName>
    <definedName name="DEUDA" localSheetId="4">#REF!</definedName>
    <definedName name="DEUDA" localSheetId="28">#REF!</definedName>
    <definedName name="DEUDA" localSheetId="1">#REF!</definedName>
    <definedName name="DEUDA" localSheetId="26">#REF!</definedName>
    <definedName name="DEUDA" localSheetId="19">#REF!</definedName>
    <definedName name="DEUDA" localSheetId="2">#REF!</definedName>
    <definedName name="DEUDA" localSheetId="27">#REF!</definedName>
    <definedName name="DEUDA">#REF!</definedName>
    <definedName name="egvb" localSheetId="20">#REF!</definedName>
    <definedName name="egvb" localSheetId="18">#REF!</definedName>
    <definedName name="egvb" localSheetId="5">#REF!</definedName>
    <definedName name="egvb" localSheetId="6">#REF!</definedName>
    <definedName name="egvb" localSheetId="7">#REF!</definedName>
    <definedName name="egvb" localSheetId="8">#REF!</definedName>
    <definedName name="egvb" localSheetId="9">#REF!</definedName>
    <definedName name="egvb" localSheetId="10">#REF!</definedName>
    <definedName name="egvb" localSheetId="11">#REF!</definedName>
    <definedName name="egvb" localSheetId="12">#REF!</definedName>
    <definedName name="egvb" localSheetId="13">#REF!</definedName>
    <definedName name="egvb" localSheetId="14">#REF!</definedName>
    <definedName name="egvb" localSheetId="15">#REF!</definedName>
    <definedName name="egvb" localSheetId="16">#REF!</definedName>
    <definedName name="egvb" localSheetId="17">#REF!</definedName>
    <definedName name="egvb" localSheetId="25">#REF!</definedName>
    <definedName name="egvb" localSheetId="4">#REF!</definedName>
    <definedName name="egvb" localSheetId="28">#REF!</definedName>
    <definedName name="egvb" localSheetId="1">#REF!</definedName>
    <definedName name="egvb" localSheetId="26">#REF!</definedName>
    <definedName name="egvb" localSheetId="19">#REF!</definedName>
    <definedName name="egvb" localSheetId="2">#REF!</definedName>
    <definedName name="egvb" localSheetId="27">#REF!</definedName>
    <definedName name="egvb">#REF!</definedName>
    <definedName name="EJER" localSheetId="20">#REF!</definedName>
    <definedName name="EJER" localSheetId="18">#REF!</definedName>
    <definedName name="EJER" localSheetId="5">#REF!</definedName>
    <definedName name="EJER" localSheetId="6">#REF!</definedName>
    <definedName name="EJER" localSheetId="7">#REF!</definedName>
    <definedName name="EJER" localSheetId="8">#REF!</definedName>
    <definedName name="EJER" localSheetId="9">#REF!</definedName>
    <definedName name="EJER" localSheetId="10">#REF!</definedName>
    <definedName name="EJER" localSheetId="11">#REF!</definedName>
    <definedName name="EJER" localSheetId="12">#REF!</definedName>
    <definedName name="EJER" localSheetId="13">#REF!</definedName>
    <definedName name="EJER" localSheetId="14">#REF!</definedName>
    <definedName name="EJER" localSheetId="15">#REF!</definedName>
    <definedName name="EJER" localSheetId="16">#REF!</definedName>
    <definedName name="EJER" localSheetId="17">#REF!</definedName>
    <definedName name="EJER" localSheetId="25">#REF!</definedName>
    <definedName name="EJER" localSheetId="4">#REF!</definedName>
    <definedName name="EJER" localSheetId="28">#REF!</definedName>
    <definedName name="EJER" localSheetId="1">#REF!</definedName>
    <definedName name="EJER" localSheetId="26">#REF!</definedName>
    <definedName name="EJER" localSheetId="19">#REF!</definedName>
    <definedName name="EJER" localSheetId="2">#REF!</definedName>
    <definedName name="EJER" localSheetId="27">#REF!</definedName>
    <definedName name="EJER">#REF!</definedName>
    <definedName name="EJES" localSheetId="20">[1]INICIO!$Y$151:$Y$157</definedName>
    <definedName name="EJES" localSheetId="19">[3]INICIO!$Y$151:$Y$157</definedName>
    <definedName name="EJES" localSheetId="27">[1]INICIO!$Y$151:$Y$157</definedName>
    <definedName name="EJES">[2]INICIO!$Y$151:$Y$157</definedName>
    <definedName name="ENFPEM" localSheetId="20">#REF!</definedName>
    <definedName name="ENFPEM" localSheetId="18">#REF!</definedName>
    <definedName name="ENFPEM" localSheetId="5">#REF!</definedName>
    <definedName name="ENFPEM" localSheetId="6">#REF!</definedName>
    <definedName name="ENFPEM" localSheetId="7">#REF!</definedName>
    <definedName name="ENFPEM" localSheetId="8">#REF!</definedName>
    <definedName name="ENFPEM" localSheetId="9">#REF!</definedName>
    <definedName name="ENFPEM" localSheetId="10">#REF!</definedName>
    <definedName name="ENFPEM" localSheetId="11">#REF!</definedName>
    <definedName name="ENFPEM" localSheetId="12">#REF!</definedName>
    <definedName name="ENFPEM" localSheetId="13">#REF!</definedName>
    <definedName name="ENFPEM" localSheetId="14">#REF!</definedName>
    <definedName name="ENFPEM" localSheetId="15">#REF!</definedName>
    <definedName name="ENFPEM" localSheetId="16">#REF!</definedName>
    <definedName name="ENFPEM" localSheetId="17">#REF!</definedName>
    <definedName name="ENFPEM" localSheetId="25">#REF!</definedName>
    <definedName name="ENFPEM" localSheetId="4">#REF!</definedName>
    <definedName name="ENFPEM" localSheetId="28">#REF!</definedName>
    <definedName name="ENFPEM" localSheetId="1">#REF!</definedName>
    <definedName name="ENFPEM" localSheetId="26">#REF!</definedName>
    <definedName name="ENFPEM" localSheetId="2">#REF!</definedName>
    <definedName name="ENFPEM" localSheetId="27">#REF!</definedName>
    <definedName name="ENFPEM">#REF!</definedName>
    <definedName name="fidco" localSheetId="20">[8]INICIO!#REF!</definedName>
    <definedName name="fidco" localSheetId="25">[8]INICIO!#REF!</definedName>
    <definedName name="fidco" localSheetId="1">[8]INICIO!#REF!</definedName>
    <definedName name="fidco" localSheetId="26">[8]INICIO!#REF!</definedName>
    <definedName name="fidco" localSheetId="2">[8]INICIO!#REF!</definedName>
    <definedName name="fidco" localSheetId="27">[8]INICIO!#REF!</definedName>
    <definedName name="fidco">[8]INICIO!#REF!</definedName>
    <definedName name="FIDCOS" localSheetId="20">[1]INICIO!$DH$5:$DI$96</definedName>
    <definedName name="FIDCOS" localSheetId="19">[3]INICIO!$DH$5:$DI$96</definedName>
    <definedName name="FIDCOS" localSheetId="27">[1]INICIO!$DH$5:$DI$96</definedName>
    <definedName name="FIDCOS">[2]INICIO!$DH$5:$DI$96</definedName>
    <definedName name="FPC" localSheetId="20">[1]INICIO!$DE$5:$DF$96</definedName>
    <definedName name="FPC" localSheetId="19">[3]INICIO!$DE$5:$DF$96</definedName>
    <definedName name="FPC" localSheetId="27">[1]INICIO!$DE$5:$DF$96</definedName>
    <definedName name="FPC">[2]INICIO!$DE$5:$DF$96</definedName>
    <definedName name="gasto_gci" localSheetId="20">[1]INICIO!$AO$48:$AO$49</definedName>
    <definedName name="gasto_gci" localSheetId="19">[3]INICIO!$AO$48:$AO$49</definedName>
    <definedName name="gasto_gci" localSheetId="27">[1]INICIO!$AO$48:$AO$49</definedName>
    <definedName name="gasto_gci">[2]INICIO!$AO$48:$AO$49</definedName>
    <definedName name="KEY" localSheetId="19">[9]cats!$A$1:$B$9</definedName>
    <definedName name="KEY" localSheetId="27">[10]cats!$A$1:$B$9</definedName>
    <definedName name="KEY">[10]cats!$A$1:$B$9</definedName>
    <definedName name="LABEL" localSheetId="20">[5]INICIO!$AY$5:$AZ$97</definedName>
    <definedName name="LABEL" localSheetId="19">[6]INICIO!$AY$5:$AZ$97</definedName>
    <definedName name="LABEL" localSheetId="27">[5]INICIO!$AY$5:$AZ$97</definedName>
    <definedName name="LABEL">[7]INICIO!$AY$5:$AZ$97</definedName>
    <definedName name="label1g" localSheetId="20">[1]INICIO!$AA$19</definedName>
    <definedName name="label1g" localSheetId="19">[3]INICIO!$AA$19</definedName>
    <definedName name="label1g" localSheetId="27">[1]INICIO!$AA$19</definedName>
    <definedName name="label1g">[2]INICIO!$AA$19</definedName>
    <definedName name="label1S" localSheetId="20">[1]INICIO!$AA$22</definedName>
    <definedName name="label1S" localSheetId="19">[3]INICIO!$AA$22</definedName>
    <definedName name="label1S" localSheetId="27">[1]INICIO!$AA$22</definedName>
    <definedName name="label1S">[2]INICIO!$AA$22</definedName>
    <definedName name="label2g" localSheetId="20">[1]INICIO!$AA$20</definedName>
    <definedName name="label2g" localSheetId="19">[3]INICIO!$AA$20</definedName>
    <definedName name="label2g" localSheetId="27">[1]INICIO!$AA$20</definedName>
    <definedName name="label2g">[2]INICIO!$AA$20</definedName>
    <definedName name="label2S" localSheetId="20">[1]INICIO!$AA$23</definedName>
    <definedName name="label2S" localSheetId="19">[3]INICIO!$AA$23</definedName>
    <definedName name="label2S" localSheetId="27">[1]INICIO!$AA$23</definedName>
    <definedName name="label2S">[2]INICIO!$AA$23</definedName>
    <definedName name="Líneadeacción" localSheetId="20">[5]INICIO!#REF!</definedName>
    <definedName name="Líneadeacción" localSheetId="18">[7]INICIO!#REF!</definedName>
    <definedName name="Líneadeacción" localSheetId="5">[7]INICIO!#REF!</definedName>
    <definedName name="Líneadeacción" localSheetId="6">[7]INICIO!#REF!</definedName>
    <definedName name="Líneadeacción" localSheetId="7">[7]INICIO!#REF!</definedName>
    <definedName name="Líneadeacción" localSheetId="8">[7]INICIO!#REF!</definedName>
    <definedName name="Líneadeacción" localSheetId="9">[7]INICIO!#REF!</definedName>
    <definedName name="Líneadeacción" localSheetId="10">[7]INICIO!#REF!</definedName>
    <definedName name="Líneadeacción" localSheetId="11">[7]INICIO!#REF!</definedName>
    <definedName name="Líneadeacción" localSheetId="12">[7]INICIO!#REF!</definedName>
    <definedName name="Líneadeacción" localSheetId="13">[7]INICIO!#REF!</definedName>
    <definedName name="Líneadeacción" localSheetId="14">[7]INICIO!#REF!</definedName>
    <definedName name="Líneadeacción" localSheetId="15">[7]INICIO!#REF!</definedName>
    <definedName name="Líneadeacción" localSheetId="16">[7]INICIO!#REF!</definedName>
    <definedName name="Líneadeacción" localSheetId="17">[7]INICIO!#REF!</definedName>
    <definedName name="Líneadeacción" localSheetId="25">[7]INICIO!#REF!</definedName>
    <definedName name="Líneadeacción" localSheetId="24">[7]INICIO!#REF!</definedName>
    <definedName name="Líneadeacción" localSheetId="28">[7]INICIO!#REF!</definedName>
    <definedName name="Líneadeacción" localSheetId="1">[7]INICIO!#REF!</definedName>
    <definedName name="Líneadeacción" localSheetId="26">[7]INICIO!#REF!</definedName>
    <definedName name="Líneadeacción" localSheetId="19">[6]INICIO!#REF!</definedName>
    <definedName name="Líneadeacción" localSheetId="2">[7]INICIO!#REF!</definedName>
    <definedName name="Líneadeacción" localSheetId="27">[5]INICIO!#REF!</definedName>
    <definedName name="Líneadeacción">[7]INICIO!#REF!</definedName>
    <definedName name="LISTA_2016" localSheetId="20">#REF!</definedName>
    <definedName name="LISTA_2016" localSheetId="18">#REF!</definedName>
    <definedName name="LISTA_2016" localSheetId="5">#REF!</definedName>
    <definedName name="LISTA_2016" localSheetId="6">#REF!</definedName>
    <definedName name="LISTA_2016" localSheetId="7">#REF!</definedName>
    <definedName name="LISTA_2016" localSheetId="8">#REF!</definedName>
    <definedName name="LISTA_2016" localSheetId="9">#REF!</definedName>
    <definedName name="LISTA_2016" localSheetId="10">#REF!</definedName>
    <definedName name="LISTA_2016" localSheetId="11">#REF!</definedName>
    <definedName name="LISTA_2016" localSheetId="12">#REF!</definedName>
    <definedName name="LISTA_2016" localSheetId="13">#REF!</definedName>
    <definedName name="LISTA_2016" localSheetId="14">#REF!</definedName>
    <definedName name="LISTA_2016" localSheetId="15">#REF!</definedName>
    <definedName name="LISTA_2016" localSheetId="16">#REF!</definedName>
    <definedName name="LISTA_2016" localSheetId="17">#REF!</definedName>
    <definedName name="LISTA_2016" localSheetId="25">#REF!</definedName>
    <definedName name="LISTA_2016" localSheetId="4">#REF!</definedName>
    <definedName name="LISTA_2016" localSheetId="28">#REF!</definedName>
    <definedName name="LISTA_2016" localSheetId="1">#REF!</definedName>
    <definedName name="LISTA_2016" localSheetId="26">#REF!</definedName>
    <definedName name="LISTA_2016" localSheetId="2">#REF!</definedName>
    <definedName name="LISTA_2016" localSheetId="27">#REF!</definedName>
    <definedName name="LISTA_2016">#REF!</definedName>
    <definedName name="lista_ai" localSheetId="20">[1]INICIO!$AO$55:$AO$96</definedName>
    <definedName name="lista_ai" localSheetId="19">[3]INICIO!$AO$55:$AO$96</definedName>
    <definedName name="lista_ai" localSheetId="27">[1]INICIO!$AO$55:$AO$96</definedName>
    <definedName name="lista_ai">[2]INICIO!$AO$55:$AO$96</definedName>
    <definedName name="lista_deleg" localSheetId="20">[1]INICIO!$AR$34:$AR$49</definedName>
    <definedName name="lista_deleg" localSheetId="19">[3]INICIO!$AR$34:$AR$49</definedName>
    <definedName name="lista_deleg" localSheetId="27">[1]INICIO!$AR$34:$AR$49</definedName>
    <definedName name="lista_deleg">[2]INICIO!$AR$34:$AR$49</definedName>
    <definedName name="lista_eppa" localSheetId="20">[1]INICIO!$AR$55:$AS$149</definedName>
    <definedName name="lista_eppa" localSheetId="19">[3]INICIO!$AR$55:$AS$149</definedName>
    <definedName name="lista_eppa" localSheetId="27">[1]INICIO!$AR$55:$AS$149</definedName>
    <definedName name="lista_eppa">[2]INICIO!$AR$55:$AS$149</definedName>
    <definedName name="LISTA_UR" localSheetId="20">[1]INICIO!$Y$4:$Z$93</definedName>
    <definedName name="LISTA_UR" localSheetId="19">[3]INICIO!$Y$4:$Z$93</definedName>
    <definedName name="LISTA_UR" localSheetId="27">[1]INICIO!$Y$4:$Z$93</definedName>
    <definedName name="LISTA_UR">[2]INICIO!$Y$4:$Z$93</definedName>
    <definedName name="MAPPEGS" localSheetId="20">[5]INICIO!#REF!</definedName>
    <definedName name="MAPPEGS" localSheetId="25">[7]INICIO!#REF!</definedName>
    <definedName name="MAPPEGS" localSheetId="24">[7]INICIO!#REF!</definedName>
    <definedName name="MAPPEGS" localSheetId="28">[7]INICIO!#REF!</definedName>
    <definedName name="MAPPEGS" localSheetId="1">[7]INICIO!#REF!</definedName>
    <definedName name="MAPPEGS" localSheetId="26">[7]INICIO!#REF!</definedName>
    <definedName name="MAPPEGS" localSheetId="19">[6]INICIO!#REF!</definedName>
    <definedName name="MAPPEGS" localSheetId="2">[7]INICIO!#REF!</definedName>
    <definedName name="MAPPEGS" localSheetId="27">[5]INICIO!#REF!</definedName>
    <definedName name="MAPPEGS">[7]INICIO!#REF!</definedName>
    <definedName name="MODIF" localSheetId="20">[1]datos!$U$2:$U$31674</definedName>
    <definedName name="MODIF" localSheetId="19">[3]datos!$U$2:$U$31674</definedName>
    <definedName name="MODIF" localSheetId="27">[1]datos!$U$2:$U$31674</definedName>
    <definedName name="MODIF">[2]datos!$U$2:$U$31674</definedName>
    <definedName name="MSG_ERROR1" localSheetId="20">[5]INICIO!$AA$11</definedName>
    <definedName name="MSG_ERROR1" localSheetId="19">[6]INICIO!$AA$11</definedName>
    <definedName name="MSG_ERROR1" localSheetId="27">[5]INICIO!$AA$11</definedName>
    <definedName name="MSG_ERROR1">[7]INICIO!$AA$11</definedName>
    <definedName name="MSG_ERROR2" localSheetId="20">[1]INICIO!$AA$12</definedName>
    <definedName name="MSG_ERROR2" localSheetId="19">[3]INICIO!$AA$12</definedName>
    <definedName name="MSG_ERROR2" localSheetId="27">[1]INICIO!$AA$12</definedName>
    <definedName name="MSG_ERROR2">[2]INICIO!$AA$12</definedName>
    <definedName name="OPCION2" localSheetId="22">[7]INICIO!#REF!</definedName>
    <definedName name="OPCION2" localSheetId="20">[5]INICIO!#REF!</definedName>
    <definedName name="OPCION2" localSheetId="18">[7]INICIO!#REF!</definedName>
    <definedName name="OPCION2" localSheetId="5">[7]INICIO!#REF!</definedName>
    <definedName name="OPCION2" localSheetId="6">[7]INICIO!#REF!</definedName>
    <definedName name="OPCION2" localSheetId="7">[7]INICIO!#REF!</definedName>
    <definedName name="OPCION2" localSheetId="8">[7]INICIO!#REF!</definedName>
    <definedName name="OPCION2" localSheetId="9">[7]INICIO!#REF!</definedName>
    <definedName name="OPCION2" localSheetId="10">[7]INICIO!#REF!</definedName>
    <definedName name="OPCION2" localSheetId="11">[7]INICIO!#REF!</definedName>
    <definedName name="OPCION2" localSheetId="12">[7]INICIO!#REF!</definedName>
    <definedName name="OPCION2" localSheetId="13">[7]INICIO!#REF!</definedName>
    <definedName name="OPCION2" localSheetId="14">[7]INICIO!#REF!</definedName>
    <definedName name="OPCION2" localSheetId="15">[7]INICIO!#REF!</definedName>
    <definedName name="OPCION2" localSheetId="16">[7]INICIO!#REF!</definedName>
    <definedName name="OPCION2" localSheetId="17">[7]INICIO!#REF!</definedName>
    <definedName name="OPCION2" localSheetId="25">[7]INICIO!#REF!</definedName>
    <definedName name="OPCION2" localSheetId="4">[7]INICIO!#REF!</definedName>
    <definedName name="OPCION2" localSheetId="24">[7]INICIO!#REF!</definedName>
    <definedName name="OPCION2" localSheetId="28">[7]INICIO!#REF!</definedName>
    <definedName name="OPCION2" localSheetId="1">[7]INICIO!#REF!</definedName>
    <definedName name="OPCION2" localSheetId="26">[7]INICIO!#REF!</definedName>
    <definedName name="OPCION2" localSheetId="19">[6]INICIO!#REF!</definedName>
    <definedName name="OPCION2" localSheetId="2">[7]INICIO!#REF!</definedName>
    <definedName name="OPCION2" localSheetId="27">[5]INICIO!#REF!</definedName>
    <definedName name="OPCION2">[7]INICIO!#REF!</definedName>
    <definedName name="ORIG" localSheetId="20">[1]datos!$T$2:$T$31674</definedName>
    <definedName name="ORIG" localSheetId="19">[3]datos!$T$2:$T$31674</definedName>
    <definedName name="ORIG" localSheetId="27">[1]datos!$T$2:$T$31674</definedName>
    <definedName name="ORIG">[2]datos!$T$2:$T$31674</definedName>
    <definedName name="P" localSheetId="20">[1]INICIO!$AO$5:$AP$32</definedName>
    <definedName name="P" localSheetId="19">[3]INICIO!$AO$5:$AP$32</definedName>
    <definedName name="P" localSheetId="27">[1]INICIO!$AO$5:$AP$32</definedName>
    <definedName name="P">[2]INICIO!$AO$5:$AP$32</definedName>
    <definedName name="P_K" localSheetId="20">[1]INICIO!$AO$5:$AO$32</definedName>
    <definedName name="P_K" localSheetId="19">[3]INICIO!$AO$5:$AO$32</definedName>
    <definedName name="P_K" localSheetId="27">[1]INICIO!$AO$5:$AO$32</definedName>
    <definedName name="P_K">[2]INICIO!$AO$5:$AO$32</definedName>
    <definedName name="PE" localSheetId="20">[1]INICIO!$AR$5:$AS$16</definedName>
    <definedName name="PE" localSheetId="19">[3]INICIO!$AR$5:$AS$16</definedName>
    <definedName name="PE" localSheetId="27">[1]INICIO!$AR$5:$AS$16</definedName>
    <definedName name="PE">[2]INICIO!$AR$5:$AS$16</definedName>
    <definedName name="PE_K" localSheetId="20">[1]INICIO!$AR$5:$AR$16</definedName>
    <definedName name="PE_K" localSheetId="19">[3]INICIO!$AR$5:$AR$16</definedName>
    <definedName name="PE_K" localSheetId="27">[1]INICIO!$AR$5:$AR$16</definedName>
    <definedName name="PE_K">[2]INICIO!$AR$5:$AR$16</definedName>
    <definedName name="PEDO" localSheetId="20">[11]INICIO!#REF!</definedName>
    <definedName name="PEDO" localSheetId="25">[11]INICIO!#REF!</definedName>
    <definedName name="PEDO" localSheetId="28">[11]INICIO!#REF!</definedName>
    <definedName name="PEDO" localSheetId="1">[11]INICIO!#REF!</definedName>
    <definedName name="PEDO" localSheetId="26">[11]INICIO!#REF!</definedName>
    <definedName name="PEDO" localSheetId="19">[6]INICIO!#REF!</definedName>
    <definedName name="PEDO" localSheetId="2">[11]INICIO!#REF!</definedName>
    <definedName name="PEDO" localSheetId="27">[11]INICIO!#REF!</definedName>
    <definedName name="PEDO">[11]INICIO!#REF!</definedName>
    <definedName name="PERIODO" localSheetId="20">#REF!</definedName>
    <definedName name="PERIODO" localSheetId="18">#REF!</definedName>
    <definedName name="PERIODO" localSheetId="5">#REF!</definedName>
    <definedName name="PERIODO" localSheetId="6">#REF!</definedName>
    <definedName name="PERIODO" localSheetId="7">#REF!</definedName>
    <definedName name="PERIODO" localSheetId="8">#REF!</definedName>
    <definedName name="PERIODO" localSheetId="9">#REF!</definedName>
    <definedName name="PERIODO" localSheetId="10">#REF!</definedName>
    <definedName name="PERIODO" localSheetId="11">#REF!</definedName>
    <definedName name="PERIODO" localSheetId="12">#REF!</definedName>
    <definedName name="PERIODO" localSheetId="13">#REF!</definedName>
    <definedName name="PERIODO" localSheetId="14">#REF!</definedName>
    <definedName name="PERIODO" localSheetId="15">#REF!</definedName>
    <definedName name="PERIODO" localSheetId="16">#REF!</definedName>
    <definedName name="PERIODO" localSheetId="17">#REF!</definedName>
    <definedName name="PERIODO" localSheetId="25">#REF!</definedName>
    <definedName name="PERIODO" localSheetId="4">#REF!</definedName>
    <definedName name="PERIODO" localSheetId="28">#REF!</definedName>
    <definedName name="PERIODO" localSheetId="1">#REF!</definedName>
    <definedName name="PERIODO" localSheetId="26">#REF!</definedName>
    <definedName name="PERIODO" localSheetId="19">#REF!</definedName>
    <definedName name="PERIODO" localSheetId="2">#REF!</definedName>
    <definedName name="PERIODO" localSheetId="27">#REF!</definedName>
    <definedName name="PERIODO">#REF!</definedName>
    <definedName name="PRC" localSheetId="20">#REF!</definedName>
    <definedName name="PRC" localSheetId="18">#REF!</definedName>
    <definedName name="PRC" localSheetId="5">#REF!</definedName>
    <definedName name="PRC" localSheetId="6">#REF!</definedName>
    <definedName name="PRC" localSheetId="7">#REF!</definedName>
    <definedName name="PRC" localSheetId="8">#REF!</definedName>
    <definedName name="PRC" localSheetId="9">#REF!</definedName>
    <definedName name="PRC" localSheetId="10">#REF!</definedName>
    <definedName name="PRC" localSheetId="11">#REF!</definedName>
    <definedName name="PRC" localSheetId="12">#REF!</definedName>
    <definedName name="PRC" localSheetId="13">#REF!</definedName>
    <definedName name="PRC" localSheetId="14">#REF!</definedName>
    <definedName name="PRC" localSheetId="15">#REF!</definedName>
    <definedName name="PRC" localSheetId="16">#REF!</definedName>
    <definedName name="PRC" localSheetId="17">#REF!</definedName>
    <definedName name="PRC" localSheetId="25">#REF!</definedName>
    <definedName name="PRC" localSheetId="4">#REF!</definedName>
    <definedName name="PRC" localSheetId="1">#REF!</definedName>
    <definedName name="PRC" localSheetId="26">#REF!</definedName>
    <definedName name="PRC" localSheetId="2">#REF!</definedName>
    <definedName name="PRC" localSheetId="27">#REF!</definedName>
    <definedName name="PRC">#REF!</definedName>
    <definedName name="PROG" localSheetId="20">#REF!</definedName>
    <definedName name="PROG" localSheetId="18">#REF!</definedName>
    <definedName name="PROG" localSheetId="5">#REF!</definedName>
    <definedName name="PROG" localSheetId="6">#REF!</definedName>
    <definedName name="PROG" localSheetId="7">#REF!</definedName>
    <definedName name="PROG" localSheetId="8">#REF!</definedName>
    <definedName name="PROG" localSheetId="9">#REF!</definedName>
    <definedName name="PROG" localSheetId="10">#REF!</definedName>
    <definedName name="PROG" localSheetId="11">#REF!</definedName>
    <definedName name="PROG" localSheetId="12">#REF!</definedName>
    <definedName name="PROG" localSheetId="13">#REF!</definedName>
    <definedName name="PROG" localSheetId="14">#REF!</definedName>
    <definedName name="PROG" localSheetId="15">#REF!</definedName>
    <definedName name="PROG" localSheetId="16">#REF!</definedName>
    <definedName name="PROG" localSheetId="17">#REF!</definedName>
    <definedName name="PROG" localSheetId="25">#REF!</definedName>
    <definedName name="PROG" localSheetId="4">#REF!</definedName>
    <definedName name="PROG" localSheetId="28">#REF!</definedName>
    <definedName name="PROG" localSheetId="1">#REF!</definedName>
    <definedName name="PROG" localSheetId="26">#REF!</definedName>
    <definedName name="PROG" localSheetId="19">#REF!</definedName>
    <definedName name="PROG" localSheetId="2">#REF!</definedName>
    <definedName name="PROG" localSheetId="27">#REF!</definedName>
    <definedName name="PROG">#REF!</definedName>
    <definedName name="ptda" localSheetId="20">#REF!</definedName>
    <definedName name="ptda" localSheetId="18">#REF!</definedName>
    <definedName name="ptda" localSheetId="5">#REF!</definedName>
    <definedName name="ptda" localSheetId="6">#REF!</definedName>
    <definedName name="ptda" localSheetId="7">#REF!</definedName>
    <definedName name="ptda" localSheetId="8">#REF!</definedName>
    <definedName name="ptda" localSheetId="9">#REF!</definedName>
    <definedName name="ptda" localSheetId="10">#REF!</definedName>
    <definedName name="ptda" localSheetId="11">#REF!</definedName>
    <definedName name="ptda" localSheetId="12">#REF!</definedName>
    <definedName name="ptda" localSheetId="13">#REF!</definedName>
    <definedName name="ptda" localSheetId="14">#REF!</definedName>
    <definedName name="ptda" localSheetId="15">#REF!</definedName>
    <definedName name="ptda" localSheetId="16">#REF!</definedName>
    <definedName name="ptda" localSheetId="17">#REF!</definedName>
    <definedName name="ptda" localSheetId="25">#REF!</definedName>
    <definedName name="ptda" localSheetId="4">#REF!</definedName>
    <definedName name="ptda" localSheetId="28">#REF!</definedName>
    <definedName name="ptda" localSheetId="1">#REF!</definedName>
    <definedName name="ptda" localSheetId="26">#REF!</definedName>
    <definedName name="ptda" localSheetId="19">#REF!</definedName>
    <definedName name="ptda" localSheetId="2">#REF!</definedName>
    <definedName name="ptda" localSheetId="27">#REF!</definedName>
    <definedName name="ptda">#REF!</definedName>
    <definedName name="RE" localSheetId="20">[5]INICIO!$AA$11</definedName>
    <definedName name="RE" localSheetId="27">[5]INICIO!$AA$11</definedName>
    <definedName name="RE">[7]INICIO!$AA$11</definedName>
    <definedName name="rubros_fpc" localSheetId="20">[1]INICIO!$AO$39:$AO$42</definedName>
    <definedName name="rubros_fpc" localSheetId="19">[3]INICIO!$AO$39:$AO$42</definedName>
    <definedName name="rubros_fpc" localSheetId="27">[1]INICIO!$AO$39:$AO$42</definedName>
    <definedName name="rubros_fpc">[2]INICIO!$AO$39:$AO$42</definedName>
    <definedName name="SSSS" localSheetId="20">#REF!</definedName>
    <definedName name="SSSS" localSheetId="18">#REF!</definedName>
    <definedName name="SSSS" localSheetId="5">#REF!</definedName>
    <definedName name="SSSS" localSheetId="6">#REF!</definedName>
    <definedName name="SSSS" localSheetId="7">#REF!</definedName>
    <definedName name="SSSS" localSheetId="8">#REF!</definedName>
    <definedName name="SSSS" localSheetId="9">#REF!</definedName>
    <definedName name="SSSS" localSheetId="10">#REF!</definedName>
    <definedName name="SSSS" localSheetId="11">#REF!</definedName>
    <definedName name="SSSS" localSheetId="12">#REF!</definedName>
    <definedName name="SSSS" localSheetId="13">#REF!</definedName>
    <definedName name="SSSS" localSheetId="14">#REF!</definedName>
    <definedName name="SSSS" localSheetId="15">#REF!</definedName>
    <definedName name="SSSS" localSheetId="16">#REF!</definedName>
    <definedName name="SSSS" localSheetId="17">#REF!</definedName>
    <definedName name="SSSS" localSheetId="25">#REF!</definedName>
    <definedName name="SSSS" localSheetId="4">#REF!</definedName>
    <definedName name="SSSS" localSheetId="26">#REF!</definedName>
    <definedName name="SSSS" localSheetId="27">#REF!</definedName>
    <definedName name="SSSS">#REF!</definedName>
    <definedName name="_xlnm.Print_Titles" localSheetId="21">'ADS-1'!$2:$8</definedName>
    <definedName name="_xlnm.Print_Titles" localSheetId="22">'ADS-2'!$2:$8</definedName>
    <definedName name="_xlnm.Print_Titles" localSheetId="20">AP!$2:$13</definedName>
    <definedName name="_xlnm.Print_Titles" localSheetId="18">'AP_RF (6)'!$2:$12</definedName>
    <definedName name="_xlnm.Print_Titles" localSheetId="5">'AP_RF 15O140'!$2:$12</definedName>
    <definedName name="_xlnm.Print_Titles" localSheetId="6">'AP_RF 15O240'!$2:$12</definedName>
    <definedName name="_xlnm.Print_Titles" localSheetId="7">'AP_RF 15O340'!$2:$12</definedName>
    <definedName name="_xlnm.Print_Titles" localSheetId="8">'AP_RF 15O440'!$2:$12</definedName>
    <definedName name="_xlnm.Print_Titles" localSheetId="9">'AP_RF 15O540'!$2:$12</definedName>
    <definedName name="_xlnm.Print_Titles" localSheetId="10">'AP_RF 15O640'!$2:$12</definedName>
    <definedName name="_xlnm.Print_Titles" localSheetId="11">'AP_RF 15OB40'!$2:$12</definedName>
    <definedName name="_xlnm.Print_Titles" localSheetId="12">'AP_RF 15OC40'!$2:$12</definedName>
    <definedName name="_xlnm.Print_Titles" localSheetId="13">'AP_RF 15OG40'!$2:$12</definedName>
    <definedName name="_xlnm.Print_Titles" localSheetId="14">'AP_RF 25P140'!$2:$12</definedName>
    <definedName name="_xlnm.Print_Titles" localSheetId="15">'AP_RF 25P144'!$2:$12</definedName>
    <definedName name="_xlnm.Print_Titles" localSheetId="16">'AP_RF 25P640'!$2:$12</definedName>
    <definedName name="_xlnm.Print_Titles" localSheetId="17">'AP_RF 25P644'!$2:$12</definedName>
    <definedName name="_xlnm.Print_Titles" localSheetId="25">'AP-FAFA'!$2:$8</definedName>
    <definedName name="_xlnm.Print_Titles" localSheetId="3">ECG!$2:$8</definedName>
    <definedName name="_xlnm.Print_Titles" localSheetId="4">EPC!$2:$8</definedName>
    <definedName name="_xlnm.Print_Titles" localSheetId="24">FIC!$2:$9</definedName>
    <definedName name="_xlnm.Print_Titles" localSheetId="1">Matriz!$2:$9</definedName>
    <definedName name="_xlnm.Print_Titles" localSheetId="26">PPA!$2:$10</definedName>
    <definedName name="_xlnm.Print_Titles" localSheetId="2">Resumen_Ejecutivo!$9:$14</definedName>
    <definedName name="_xlnm.Print_Titles" localSheetId="27">'R-RAMA'!$6:$10</definedName>
    <definedName name="_xlnm.Print_Titles" localSheetId="23">SAP!$2:$8</definedName>
    <definedName name="TYA" localSheetId="20">#REF!</definedName>
    <definedName name="TYA" localSheetId="18">#REF!</definedName>
    <definedName name="TYA" localSheetId="5">#REF!</definedName>
    <definedName name="TYA" localSheetId="6">#REF!</definedName>
    <definedName name="TYA" localSheetId="7">#REF!</definedName>
    <definedName name="TYA" localSheetId="8">#REF!</definedName>
    <definedName name="TYA" localSheetId="9">#REF!</definedName>
    <definedName name="TYA" localSheetId="10">#REF!</definedName>
    <definedName name="TYA" localSheetId="11">#REF!</definedName>
    <definedName name="TYA" localSheetId="12">#REF!</definedName>
    <definedName name="TYA" localSheetId="13">#REF!</definedName>
    <definedName name="TYA" localSheetId="14">#REF!</definedName>
    <definedName name="TYA" localSheetId="15">#REF!</definedName>
    <definedName name="TYA" localSheetId="16">#REF!</definedName>
    <definedName name="TYA" localSheetId="17">#REF!</definedName>
    <definedName name="TYA" localSheetId="25">#REF!</definedName>
    <definedName name="TYA" localSheetId="4">#REF!</definedName>
    <definedName name="TYA" localSheetId="28">#REF!</definedName>
    <definedName name="TYA" localSheetId="1">#REF!</definedName>
    <definedName name="TYA" localSheetId="26">#REF!</definedName>
    <definedName name="TYA" localSheetId="19">#REF!</definedName>
    <definedName name="TYA" localSheetId="2">#REF!</definedName>
    <definedName name="TYA" localSheetId="27">#REF!</definedName>
    <definedName name="TYA">#REF!</definedName>
    <definedName name="U" localSheetId="20">[1]INICIO!$Y$4:$Z$93</definedName>
    <definedName name="U" localSheetId="19">[3]INICIO!$Y$4:$Z$93</definedName>
    <definedName name="U" localSheetId="27">[1]INICIO!$Y$4:$Z$93</definedName>
    <definedName name="U">[2]INICIO!$Y$4:$Z$93</definedName>
    <definedName name="ue" localSheetId="20">[1]datos!$R$2:$R$31674</definedName>
    <definedName name="ue" localSheetId="27">[1]datos!$R$2:$R$31674</definedName>
    <definedName name="ue">[2]datos!$R$2:$R$31674</definedName>
    <definedName name="UEG_DENOM" localSheetId="20">[1]datos!$R$2:$R$31674</definedName>
    <definedName name="UEG_DENOM" localSheetId="19">[3]datos!$R$2:$R$31674</definedName>
    <definedName name="UEG_DENOM" localSheetId="27">[1]datos!$R$2:$R$31674</definedName>
    <definedName name="UEG_DENOM">[2]datos!$R$2:$R$31674</definedName>
    <definedName name="UR" localSheetId="20">[1]INICIO!$AJ$5:$AM$99</definedName>
    <definedName name="UR" localSheetId="19">[3]INICIO!$AJ$5:$AM$99</definedName>
    <definedName name="UR" localSheetId="27">[1]INICIO!$AJ$5:$AM$99</definedName>
    <definedName name="UR">[2]INICIO!$AJ$5:$AM$99</definedName>
    <definedName name="VERSIÓN" localSheetId="20">[1]INICIO!$Y$249:$Y$272</definedName>
    <definedName name="VERSIÓN" localSheetId="27">[1]INICIO!$Y$249:$Y$272</definedName>
    <definedName name="VERSIÓN">[2]INICIO!$Y$249:$Y$272</definedName>
    <definedName name="y" localSheetId="20">[1]INICIO!$AO$5:$AO$32</definedName>
    <definedName name="y" localSheetId="27">[1]INICIO!$AO$5:$AO$32</definedName>
    <definedName name="y">[2]INICIO!$AO$5:$AO$32</definedName>
    <definedName name="yttr" localSheetId="20">[1]INICIO!$Y$166:$Y$186</definedName>
    <definedName name="yttr" localSheetId="27">[1]INICIO!$Y$166:$Y$186</definedName>
    <definedName name="yttr">[2]INICIO!$Y$166:$Y$186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98" l="1"/>
  <c r="F10" i="98"/>
  <c r="G10" i="98"/>
  <c r="H10" i="98"/>
  <c r="I10" i="98"/>
  <c r="J10" i="98"/>
  <c r="K10" i="98"/>
  <c r="E11" i="98"/>
  <c r="F11" i="98"/>
  <c r="G11" i="98"/>
  <c r="H11" i="98"/>
  <c r="I11" i="98"/>
  <c r="J11" i="98"/>
  <c r="K11" i="98"/>
  <c r="E12" i="98"/>
  <c r="F12" i="98"/>
  <c r="G12" i="98"/>
  <c r="H12" i="98"/>
  <c r="L12" i="98" s="1"/>
  <c r="I12" i="98"/>
  <c r="J12" i="98"/>
  <c r="K12" i="98"/>
  <c r="E13" i="98"/>
  <c r="F13" i="98"/>
  <c r="G13" i="98"/>
  <c r="H13" i="98"/>
  <c r="I13" i="98"/>
  <c r="L13" i="98" s="1"/>
  <c r="J13" i="98"/>
  <c r="K13" i="98"/>
  <c r="E14" i="98"/>
  <c r="F14" i="98"/>
  <c r="G14" i="98"/>
  <c r="H14" i="98"/>
  <c r="I14" i="98"/>
  <c r="J14" i="98"/>
  <c r="K14" i="98"/>
  <c r="E15" i="98"/>
  <c r="F15" i="98"/>
  <c r="G15" i="98"/>
  <c r="H15" i="98"/>
  <c r="I15" i="98"/>
  <c r="J15" i="98"/>
  <c r="K15" i="98"/>
  <c r="E16" i="98"/>
  <c r="F16" i="98"/>
  <c r="G16" i="98"/>
  <c r="H16" i="98"/>
  <c r="L16" i="98" s="1"/>
  <c r="I16" i="98"/>
  <c r="J16" i="98"/>
  <c r="K16" i="98"/>
  <c r="E17" i="98"/>
  <c r="F17" i="98"/>
  <c r="G17" i="98"/>
  <c r="H17" i="98"/>
  <c r="I17" i="98"/>
  <c r="L17" i="98" s="1"/>
  <c r="J17" i="98"/>
  <c r="K17" i="98"/>
  <c r="E18" i="98"/>
  <c r="F18" i="98"/>
  <c r="G18" i="98"/>
  <c r="H18" i="98"/>
  <c r="I18" i="98"/>
  <c r="J18" i="98"/>
  <c r="K18" i="98"/>
  <c r="E19" i="98"/>
  <c r="F19" i="98"/>
  <c r="G19" i="98"/>
  <c r="H19" i="98"/>
  <c r="I19" i="98"/>
  <c r="J19" i="98"/>
  <c r="K19" i="98"/>
  <c r="E20" i="98"/>
  <c r="F20" i="98"/>
  <c r="G20" i="98"/>
  <c r="H20" i="98"/>
  <c r="L20" i="98" s="1"/>
  <c r="I20" i="98"/>
  <c r="J20" i="98"/>
  <c r="K20" i="98"/>
  <c r="E21" i="98"/>
  <c r="F21" i="98"/>
  <c r="G21" i="98"/>
  <c r="H21" i="98"/>
  <c r="I21" i="98"/>
  <c r="L21" i="98" s="1"/>
  <c r="J21" i="98"/>
  <c r="K21" i="98"/>
  <c r="E22" i="98"/>
  <c r="F22" i="98"/>
  <c r="G22" i="98"/>
  <c r="H22" i="98"/>
  <c r="I22" i="98"/>
  <c r="J22" i="98"/>
  <c r="K22" i="98"/>
  <c r="E23" i="98"/>
  <c r="F23" i="98"/>
  <c r="G23" i="98"/>
  <c r="H23" i="98"/>
  <c r="I23" i="98"/>
  <c r="J23" i="98"/>
  <c r="K23" i="98"/>
  <c r="E24" i="98"/>
  <c r="F24" i="98"/>
  <c r="G24" i="98"/>
  <c r="H24" i="98"/>
  <c r="L24" i="98" s="1"/>
  <c r="I24" i="98"/>
  <c r="J24" i="98"/>
  <c r="K24" i="98"/>
  <c r="E25" i="98"/>
  <c r="F25" i="98"/>
  <c r="G25" i="98"/>
  <c r="H25" i="98"/>
  <c r="I25" i="98"/>
  <c r="L25" i="98" s="1"/>
  <c r="J25" i="98"/>
  <c r="K25" i="98"/>
  <c r="E26" i="98"/>
  <c r="F26" i="98"/>
  <c r="G26" i="98"/>
  <c r="H26" i="98"/>
  <c r="I26" i="98"/>
  <c r="J26" i="98"/>
  <c r="K26" i="98"/>
  <c r="E27" i="98"/>
  <c r="F27" i="98"/>
  <c r="G27" i="98"/>
  <c r="H27" i="98"/>
  <c r="I27" i="98"/>
  <c r="J27" i="98"/>
  <c r="K27" i="98"/>
  <c r="E28" i="98"/>
  <c r="F28" i="98"/>
  <c r="G28" i="98"/>
  <c r="H28" i="98"/>
  <c r="L28" i="98" s="1"/>
  <c r="I28" i="98"/>
  <c r="J28" i="98"/>
  <c r="K28" i="98"/>
  <c r="E29" i="98"/>
  <c r="F29" i="98"/>
  <c r="G29" i="98"/>
  <c r="H29" i="98"/>
  <c r="I29" i="98"/>
  <c r="L29" i="98" s="1"/>
  <c r="J29" i="98"/>
  <c r="K29" i="98"/>
  <c r="E30" i="98"/>
  <c r="F30" i="98"/>
  <c r="G30" i="98"/>
  <c r="H30" i="98"/>
  <c r="L30" i="98" s="1"/>
  <c r="I30" i="98"/>
  <c r="J30" i="98"/>
  <c r="K30" i="98"/>
  <c r="E31" i="98"/>
  <c r="F31" i="98"/>
  <c r="G31" i="98"/>
  <c r="H31" i="98"/>
  <c r="I31" i="98"/>
  <c r="J31" i="98"/>
  <c r="K31" i="98"/>
  <c r="E32" i="98"/>
  <c r="F32" i="98"/>
  <c r="G32" i="98"/>
  <c r="H32" i="98"/>
  <c r="L32" i="98" s="1"/>
  <c r="I32" i="98"/>
  <c r="J32" i="98"/>
  <c r="K32" i="98"/>
  <c r="E33" i="98"/>
  <c r="F33" i="98"/>
  <c r="G33" i="98"/>
  <c r="H33" i="98"/>
  <c r="I33" i="98"/>
  <c r="L33" i="98" s="1"/>
  <c r="J33" i="98"/>
  <c r="K33" i="98"/>
  <c r="E34" i="98"/>
  <c r="F34" i="98"/>
  <c r="G34" i="98"/>
  <c r="H34" i="98"/>
  <c r="I34" i="98"/>
  <c r="J34" i="98"/>
  <c r="K34" i="98"/>
  <c r="E35" i="98"/>
  <c r="F35" i="98"/>
  <c r="G35" i="98"/>
  <c r="H35" i="98"/>
  <c r="I35" i="98"/>
  <c r="J35" i="98"/>
  <c r="K35" i="98"/>
  <c r="E36" i="98"/>
  <c r="F36" i="98"/>
  <c r="G36" i="98"/>
  <c r="H36" i="98"/>
  <c r="L36" i="98" s="1"/>
  <c r="I36" i="98"/>
  <c r="J36" i="98"/>
  <c r="K36" i="98"/>
  <c r="E37" i="98"/>
  <c r="F37" i="98"/>
  <c r="G37" i="98"/>
  <c r="H37" i="98"/>
  <c r="I37" i="98"/>
  <c r="L37" i="98" s="1"/>
  <c r="J37" i="98"/>
  <c r="K37" i="98"/>
  <c r="E38" i="98"/>
  <c r="F38" i="98"/>
  <c r="G38" i="98"/>
  <c r="H38" i="98"/>
  <c r="L38" i="98" s="1"/>
  <c r="I38" i="98"/>
  <c r="J38" i="98"/>
  <c r="K38" i="98"/>
  <c r="E39" i="98"/>
  <c r="F39" i="98"/>
  <c r="G39" i="98"/>
  <c r="H39" i="98"/>
  <c r="I39" i="98"/>
  <c r="J39" i="98"/>
  <c r="K39" i="98"/>
  <c r="E40" i="98"/>
  <c r="F40" i="98"/>
  <c r="G40" i="98"/>
  <c r="H40" i="98"/>
  <c r="L40" i="98" s="1"/>
  <c r="I40" i="98"/>
  <c r="J40" i="98"/>
  <c r="K40" i="98"/>
  <c r="E41" i="98"/>
  <c r="F41" i="98"/>
  <c r="G41" i="98"/>
  <c r="H41" i="98"/>
  <c r="I41" i="98"/>
  <c r="L41" i="98" s="1"/>
  <c r="J41" i="98"/>
  <c r="K41" i="98"/>
  <c r="E42" i="98"/>
  <c r="F42" i="98"/>
  <c r="G42" i="98"/>
  <c r="H42" i="98"/>
  <c r="I42" i="98"/>
  <c r="J42" i="98"/>
  <c r="K42" i="98"/>
  <c r="E43" i="98"/>
  <c r="F43" i="98"/>
  <c r="G43" i="98"/>
  <c r="H43" i="98"/>
  <c r="I43" i="98"/>
  <c r="J43" i="98"/>
  <c r="K43" i="98"/>
  <c r="E44" i="98"/>
  <c r="F44" i="98"/>
  <c r="G44" i="98"/>
  <c r="H44" i="98"/>
  <c r="L44" i="98" s="1"/>
  <c r="I44" i="98"/>
  <c r="J44" i="98"/>
  <c r="K44" i="98"/>
  <c r="F9" i="98"/>
  <c r="G9" i="98"/>
  <c r="H9" i="98"/>
  <c r="I9" i="98"/>
  <c r="J9" i="98"/>
  <c r="K9" i="98"/>
  <c r="E9" i="98"/>
  <c r="O10" i="98"/>
  <c r="O11" i="98"/>
  <c r="O12" i="98"/>
  <c r="O13" i="98"/>
  <c r="O14" i="98"/>
  <c r="O15" i="98"/>
  <c r="O16" i="98"/>
  <c r="O17" i="98"/>
  <c r="O18" i="98"/>
  <c r="O19" i="98"/>
  <c r="O20" i="98"/>
  <c r="O21" i="98"/>
  <c r="O22" i="98"/>
  <c r="O23" i="98"/>
  <c r="O24" i="98"/>
  <c r="O25" i="98"/>
  <c r="O26" i="98"/>
  <c r="O27" i="98"/>
  <c r="O28" i="98"/>
  <c r="O29" i="98"/>
  <c r="O30" i="98"/>
  <c r="O31" i="98"/>
  <c r="O32" i="98"/>
  <c r="O33" i="98"/>
  <c r="O34" i="98"/>
  <c r="O35" i="98"/>
  <c r="O36" i="98"/>
  <c r="O37" i="98"/>
  <c r="O38" i="98"/>
  <c r="O39" i="98"/>
  <c r="O40" i="98"/>
  <c r="O41" i="98"/>
  <c r="O42" i="98"/>
  <c r="O43" i="98"/>
  <c r="O44" i="98"/>
  <c r="O9" i="98"/>
  <c r="L10" i="98"/>
  <c r="L11" i="98"/>
  <c r="L14" i="98"/>
  <c r="L15" i="98"/>
  <c r="L18" i="98"/>
  <c r="L19" i="98"/>
  <c r="L22" i="98"/>
  <c r="L23" i="98"/>
  <c r="L26" i="98"/>
  <c r="L27" i="98"/>
  <c r="L31" i="98"/>
  <c r="L34" i="98"/>
  <c r="L35" i="98"/>
  <c r="L39" i="98"/>
  <c r="L42" i="98"/>
  <c r="L43" i="98"/>
  <c r="L9" i="98"/>
  <c r="J41" i="5"/>
  <c r="J38" i="5"/>
  <c r="J13" i="5"/>
  <c r="D53" i="5"/>
  <c r="E53" i="5"/>
  <c r="F53" i="5"/>
  <c r="J53" i="5" s="1"/>
  <c r="G53" i="5"/>
  <c r="H53" i="5"/>
  <c r="I53" i="5"/>
  <c r="D50" i="5"/>
  <c r="E50" i="5"/>
  <c r="F50" i="5"/>
  <c r="J50" i="5" s="1"/>
  <c r="G50" i="5"/>
  <c r="H50" i="5"/>
  <c r="I50" i="5"/>
  <c r="D44" i="5"/>
  <c r="E44" i="5"/>
  <c r="F44" i="5"/>
  <c r="J44" i="5" s="1"/>
  <c r="G44" i="5"/>
  <c r="H44" i="5"/>
  <c r="I44" i="5"/>
  <c r="D41" i="5"/>
  <c r="E41" i="5"/>
  <c r="F41" i="5"/>
  <c r="G41" i="5"/>
  <c r="H41" i="5"/>
  <c r="I41" i="5"/>
  <c r="D38" i="5"/>
  <c r="E38" i="5"/>
  <c r="F38" i="5"/>
  <c r="G38" i="5"/>
  <c r="H38" i="5"/>
  <c r="I38" i="5"/>
  <c r="C53" i="5"/>
  <c r="C50" i="5"/>
  <c r="C44" i="5"/>
  <c r="C41" i="5"/>
  <c r="C38" i="5"/>
  <c r="D28" i="5"/>
  <c r="E28" i="5"/>
  <c r="F28" i="5"/>
  <c r="G28" i="5"/>
  <c r="H28" i="5"/>
  <c r="I28" i="5"/>
  <c r="D19" i="5"/>
  <c r="E19" i="5"/>
  <c r="F19" i="5"/>
  <c r="J19" i="5" s="1"/>
  <c r="G19" i="5"/>
  <c r="H19" i="5"/>
  <c r="I19" i="5"/>
  <c r="D16" i="5"/>
  <c r="E16" i="5"/>
  <c r="F16" i="5"/>
  <c r="J16" i="5" s="1"/>
  <c r="G16" i="5"/>
  <c r="H16" i="5"/>
  <c r="I16" i="5"/>
  <c r="D13" i="5"/>
  <c r="E13" i="5"/>
  <c r="F13" i="5"/>
  <c r="G13" i="5"/>
  <c r="H13" i="5"/>
  <c r="I13" i="5"/>
  <c r="D10" i="5"/>
  <c r="E10" i="5"/>
  <c r="F10" i="5"/>
  <c r="J10" i="5" s="1"/>
  <c r="G10" i="5"/>
  <c r="H10" i="5"/>
  <c r="I10" i="5"/>
  <c r="C28" i="5"/>
  <c r="C19" i="5"/>
  <c r="C16" i="5"/>
  <c r="C13" i="5"/>
  <c r="C10" i="5"/>
  <c r="I28" i="26"/>
  <c r="R11" i="143" l="1"/>
  <c r="Q11" i="143"/>
  <c r="L192" i="143"/>
  <c r="K190" i="143"/>
  <c r="K193" i="143"/>
  <c r="J192" i="143"/>
  <c r="L193" i="143"/>
  <c r="M193" i="143"/>
  <c r="N193" i="143"/>
  <c r="O193" i="143"/>
  <c r="P193" i="143"/>
  <c r="Q193" i="143"/>
  <c r="J193" i="143"/>
  <c r="Q119" i="143" l="1"/>
  <c r="R119" i="143" s="1"/>
  <c r="Q118" i="143"/>
  <c r="R118" i="143" s="1"/>
  <c r="Q117" i="143"/>
  <c r="R117" i="143" s="1"/>
  <c r="Q116" i="143"/>
  <c r="R116" i="143" s="1"/>
  <c r="Q115" i="143"/>
  <c r="R115" i="143" s="1"/>
  <c r="Q114" i="143"/>
  <c r="R114" i="143" s="1"/>
  <c r="Q113" i="143"/>
  <c r="R113" i="143" s="1"/>
  <c r="Q112" i="143"/>
  <c r="R112" i="143" s="1"/>
  <c r="Q111" i="143"/>
  <c r="R111" i="143" s="1"/>
  <c r="Q110" i="143"/>
  <c r="R110" i="143" s="1"/>
  <c r="Q109" i="143"/>
  <c r="R109" i="143" s="1"/>
  <c r="Q108" i="143"/>
  <c r="R108" i="143" s="1"/>
  <c r="Q107" i="143"/>
  <c r="R107" i="143" s="1"/>
  <c r="Q106" i="143"/>
  <c r="R106" i="143" s="1"/>
  <c r="Q105" i="143"/>
  <c r="R105" i="143" s="1"/>
  <c r="Q104" i="143"/>
  <c r="R104" i="143" s="1"/>
  <c r="Q103" i="143"/>
  <c r="R103" i="143" s="1"/>
  <c r="Q102" i="143"/>
  <c r="R102" i="143" s="1"/>
  <c r="Q101" i="143"/>
  <c r="R101" i="143" s="1"/>
  <c r="Q100" i="143"/>
  <c r="R100" i="143" s="1"/>
  <c r="Q99" i="143"/>
  <c r="R99" i="143" s="1"/>
  <c r="Q98" i="143"/>
  <c r="R98" i="143" s="1"/>
  <c r="Q97" i="143"/>
  <c r="R97" i="143" s="1"/>
  <c r="Q96" i="143"/>
  <c r="R96" i="143" s="1"/>
  <c r="Q95" i="143"/>
  <c r="R95" i="143" s="1"/>
  <c r="Q94" i="143"/>
  <c r="R94" i="143" s="1"/>
  <c r="Q93" i="143"/>
  <c r="R93" i="143" s="1"/>
  <c r="Q92" i="143"/>
  <c r="R92" i="143" s="1"/>
  <c r="Q91" i="143"/>
  <c r="R91" i="143" s="1"/>
  <c r="Q90" i="143"/>
  <c r="R90" i="143" s="1"/>
  <c r="Q89" i="143"/>
  <c r="R89" i="143" s="1"/>
  <c r="Q88" i="143"/>
  <c r="R88" i="143" s="1"/>
  <c r="Q87" i="143"/>
  <c r="R87" i="143" s="1"/>
  <c r="Q86" i="143"/>
  <c r="R86" i="143" s="1"/>
  <c r="Q85" i="143"/>
  <c r="R85" i="143" s="1"/>
  <c r="Q84" i="143"/>
  <c r="R84" i="143" s="1"/>
  <c r="Q83" i="143"/>
  <c r="R83" i="143" s="1"/>
  <c r="Q82" i="143"/>
  <c r="R82" i="143" s="1"/>
  <c r="Q81" i="143"/>
  <c r="R81" i="143" s="1"/>
  <c r="Q80" i="143"/>
  <c r="R80" i="143" s="1"/>
  <c r="Q79" i="143"/>
  <c r="R79" i="143" s="1"/>
  <c r="Q78" i="143"/>
  <c r="R78" i="143" s="1"/>
  <c r="Q77" i="143"/>
  <c r="R77" i="143" s="1"/>
  <c r="Q76" i="143"/>
  <c r="R76" i="143" s="1"/>
  <c r="Q75" i="143"/>
  <c r="R75" i="143" s="1"/>
  <c r="Q74" i="143"/>
  <c r="R74" i="143" s="1"/>
  <c r="Q73" i="143"/>
  <c r="R73" i="143" s="1"/>
  <c r="Q72" i="143"/>
  <c r="R72" i="143" s="1"/>
  <c r="Q71" i="143"/>
  <c r="R71" i="143" s="1"/>
  <c r="Q70" i="143"/>
  <c r="R70" i="143" s="1"/>
  <c r="Q69" i="143"/>
  <c r="R69" i="143" s="1"/>
  <c r="Q68" i="143"/>
  <c r="R68" i="143" s="1"/>
  <c r="Q67" i="143"/>
  <c r="R67" i="143" s="1"/>
  <c r="Q66" i="143"/>
  <c r="R66" i="143" s="1"/>
  <c r="Q65" i="143"/>
  <c r="R65" i="143" s="1"/>
  <c r="Q64" i="143"/>
  <c r="R64" i="143" s="1"/>
  <c r="Q63" i="143"/>
  <c r="R63" i="143" s="1"/>
  <c r="Q62" i="143"/>
  <c r="R62" i="143" s="1"/>
  <c r="Q61" i="143"/>
  <c r="R61" i="143" s="1"/>
  <c r="Q60" i="143"/>
  <c r="R60" i="143" s="1"/>
  <c r="Q59" i="143"/>
  <c r="R59" i="143" s="1"/>
  <c r="Q58" i="143"/>
  <c r="R58" i="143" s="1"/>
  <c r="Q57" i="143"/>
  <c r="R57" i="143" s="1"/>
  <c r="Q56" i="143"/>
  <c r="R56" i="143" s="1"/>
  <c r="Q55" i="143"/>
  <c r="R55" i="143" s="1"/>
  <c r="Q54" i="143"/>
  <c r="R54" i="143" s="1"/>
  <c r="Q53" i="143"/>
  <c r="R53" i="143" s="1"/>
  <c r="Q52" i="143"/>
  <c r="R52" i="143" s="1"/>
  <c r="Q51" i="143"/>
  <c r="R51" i="143" s="1"/>
  <c r="Q50" i="143"/>
  <c r="R50" i="143" s="1"/>
  <c r="Q49" i="143"/>
  <c r="R49" i="143" s="1"/>
  <c r="Q48" i="143"/>
  <c r="R48" i="143" s="1"/>
  <c r="Q47" i="143"/>
  <c r="R47" i="143" s="1"/>
  <c r="Q46" i="143"/>
  <c r="R46" i="143" s="1"/>
  <c r="Q45" i="143"/>
  <c r="R45" i="143" s="1"/>
  <c r="Q44" i="143"/>
  <c r="R44" i="143" s="1"/>
  <c r="Q43" i="143"/>
  <c r="R43" i="143" s="1"/>
  <c r="Q42" i="143"/>
  <c r="R42" i="143" s="1"/>
  <c r="Q41" i="143"/>
  <c r="R41" i="143" s="1"/>
  <c r="Q40" i="143"/>
  <c r="R40" i="143" s="1"/>
  <c r="Q39" i="143"/>
  <c r="R39" i="143" s="1"/>
  <c r="Q38" i="143"/>
  <c r="R38" i="143" s="1"/>
  <c r="Q37" i="143"/>
  <c r="R37" i="143" s="1"/>
  <c r="Q36" i="143"/>
  <c r="R36" i="143" s="1"/>
  <c r="Q35" i="143"/>
  <c r="R35" i="143" s="1"/>
  <c r="Q34" i="143"/>
  <c r="R34" i="143" s="1"/>
  <c r="Q33" i="143"/>
  <c r="R33" i="143" s="1"/>
  <c r="Q32" i="143"/>
  <c r="R32" i="143" s="1"/>
  <c r="Q31" i="143"/>
  <c r="R31" i="143" s="1"/>
  <c r="Q30" i="143"/>
  <c r="R30" i="143" s="1"/>
  <c r="Q29" i="143"/>
  <c r="R29" i="143" s="1"/>
  <c r="Q28" i="143"/>
  <c r="R28" i="143" s="1"/>
  <c r="Q27" i="143"/>
  <c r="R27" i="143" s="1"/>
  <c r="Q26" i="143"/>
  <c r="R26" i="143" s="1"/>
  <c r="Q25" i="143"/>
  <c r="R25" i="143" s="1"/>
  <c r="Q24" i="143"/>
  <c r="R24" i="143" s="1"/>
  <c r="Q23" i="143"/>
  <c r="R23" i="143" s="1"/>
  <c r="Q22" i="143"/>
  <c r="R22" i="143" s="1"/>
  <c r="Q21" i="143"/>
  <c r="R21" i="143" s="1"/>
  <c r="Q20" i="143"/>
  <c r="R20" i="143" s="1"/>
  <c r="Q19" i="143"/>
  <c r="R19" i="143" s="1"/>
  <c r="Q18" i="143"/>
  <c r="R18" i="143" s="1"/>
  <c r="Q17" i="143"/>
  <c r="R17" i="143" s="1"/>
  <c r="Q16" i="143"/>
  <c r="R16" i="143" s="1"/>
  <c r="Q134" i="143"/>
  <c r="R134" i="143" s="1"/>
  <c r="Q133" i="143"/>
  <c r="R133" i="143" s="1"/>
  <c r="Q132" i="143"/>
  <c r="R132" i="143" s="1"/>
  <c r="Q131" i="143"/>
  <c r="R131" i="143" s="1"/>
  <c r="Q130" i="143"/>
  <c r="R130" i="143" s="1"/>
  <c r="Q129" i="143"/>
  <c r="R129" i="143" s="1"/>
  <c r="Q128" i="143"/>
  <c r="R128" i="143" s="1"/>
  <c r="R127" i="143"/>
  <c r="Q127" i="143"/>
  <c r="Q126" i="143"/>
  <c r="R126" i="143" s="1"/>
  <c r="Q125" i="143"/>
  <c r="R125" i="143" s="1"/>
  <c r="Q124" i="143"/>
  <c r="R124" i="143" s="1"/>
  <c r="Q123" i="143"/>
  <c r="R123" i="143" s="1"/>
  <c r="Q122" i="143"/>
  <c r="R122" i="143" s="1"/>
  <c r="Q121" i="143"/>
  <c r="R121" i="143" s="1"/>
  <c r="Q120" i="143"/>
  <c r="R120" i="143" s="1"/>
  <c r="Q15" i="143"/>
  <c r="R15" i="143" s="1"/>
  <c r="Q14" i="143"/>
  <c r="R14" i="143" s="1"/>
  <c r="Q151" i="143"/>
  <c r="R151" i="143" s="1"/>
  <c r="Q150" i="143"/>
  <c r="R150" i="143" s="1"/>
  <c r="Q149" i="143"/>
  <c r="R149" i="143" s="1"/>
  <c r="Q148" i="143"/>
  <c r="R148" i="143" s="1"/>
  <c r="Q147" i="143"/>
  <c r="R147" i="143" s="1"/>
  <c r="Q146" i="143"/>
  <c r="R146" i="143" s="1"/>
  <c r="Q145" i="143"/>
  <c r="R145" i="143" s="1"/>
  <c r="Q144" i="143"/>
  <c r="R144" i="143" s="1"/>
  <c r="Q143" i="143"/>
  <c r="R143" i="143" s="1"/>
  <c r="Q142" i="143"/>
  <c r="R142" i="143" s="1"/>
  <c r="Q141" i="143"/>
  <c r="R141" i="143" s="1"/>
  <c r="Q140" i="143"/>
  <c r="R140" i="143" s="1"/>
  <c r="Q139" i="143"/>
  <c r="R139" i="143" s="1"/>
  <c r="Q138" i="143"/>
  <c r="R138" i="143" s="1"/>
  <c r="Q137" i="143"/>
  <c r="R137" i="143" s="1"/>
  <c r="Q136" i="143"/>
  <c r="R136" i="143" s="1"/>
  <c r="Q135" i="143"/>
  <c r="R135" i="143" s="1"/>
  <c r="Q168" i="143" l="1"/>
  <c r="R168" i="143" s="1"/>
  <c r="Q167" i="143"/>
  <c r="R167" i="143" s="1"/>
  <c r="Q166" i="143"/>
  <c r="R166" i="143" s="1"/>
  <c r="Q165" i="143"/>
  <c r="R165" i="143" s="1"/>
  <c r="Q164" i="143"/>
  <c r="R164" i="143" s="1"/>
  <c r="Q163" i="143"/>
  <c r="R163" i="143" s="1"/>
  <c r="Q162" i="143"/>
  <c r="R162" i="143" s="1"/>
  <c r="Q161" i="143"/>
  <c r="R161" i="143" s="1"/>
  <c r="Q160" i="143"/>
  <c r="R160" i="143" s="1"/>
  <c r="Q159" i="143"/>
  <c r="R159" i="143" s="1"/>
  <c r="Q158" i="143"/>
  <c r="R158" i="143" s="1"/>
  <c r="Q157" i="143"/>
  <c r="R157" i="143" s="1"/>
  <c r="Q156" i="143"/>
  <c r="R156" i="143" s="1"/>
  <c r="Q155" i="143"/>
  <c r="R155" i="143" s="1"/>
  <c r="Q154" i="143"/>
  <c r="R154" i="143" s="1"/>
  <c r="Q153" i="143"/>
  <c r="R153" i="143" s="1"/>
  <c r="Q152" i="143"/>
  <c r="R152" i="143" s="1"/>
  <c r="Q185" i="143"/>
  <c r="R185" i="143" s="1"/>
  <c r="Q184" i="143"/>
  <c r="R184" i="143" s="1"/>
  <c r="Q183" i="143"/>
  <c r="R183" i="143" s="1"/>
  <c r="Q182" i="143"/>
  <c r="R182" i="143" s="1"/>
  <c r="Q181" i="143"/>
  <c r="R181" i="143" s="1"/>
  <c r="Q180" i="143"/>
  <c r="R180" i="143" s="1"/>
  <c r="Q179" i="143"/>
  <c r="R179" i="143" s="1"/>
  <c r="Q178" i="143"/>
  <c r="R178" i="143" s="1"/>
  <c r="Q177" i="143"/>
  <c r="R177" i="143" s="1"/>
  <c r="Q176" i="143"/>
  <c r="R176" i="143" s="1"/>
  <c r="Q175" i="143"/>
  <c r="R175" i="143" s="1"/>
  <c r="Q174" i="143"/>
  <c r="R174" i="143" s="1"/>
  <c r="Q173" i="143"/>
  <c r="R173" i="143" s="1"/>
  <c r="Q172" i="143"/>
  <c r="R172" i="143" s="1"/>
  <c r="Q171" i="143"/>
  <c r="R171" i="143" s="1"/>
  <c r="Q170" i="143"/>
  <c r="R170" i="143" s="1"/>
  <c r="Q169" i="143"/>
  <c r="R169" i="143" s="1"/>
  <c r="Q192" i="143"/>
  <c r="R192" i="143" s="1"/>
  <c r="Q191" i="143"/>
  <c r="R191" i="143" s="1"/>
  <c r="Q190" i="143"/>
  <c r="R190" i="143" s="1"/>
  <c r="Q189" i="143"/>
  <c r="R189" i="143" s="1"/>
  <c r="Q188" i="143"/>
  <c r="R188" i="143" s="1"/>
  <c r="Q187" i="143"/>
  <c r="R187" i="143" s="1"/>
  <c r="Q186" i="143"/>
  <c r="R186" i="143" s="1"/>
  <c r="F45" i="98" l="1"/>
  <c r="G45" i="98"/>
  <c r="H45" i="98"/>
  <c r="I45" i="98"/>
  <c r="J45" i="98"/>
  <c r="K45" i="98"/>
  <c r="L45" i="98"/>
  <c r="E45" i="98"/>
  <c r="I13" i="144"/>
  <c r="L13" i="144"/>
  <c r="K13" i="144"/>
  <c r="J13" i="144"/>
  <c r="L13" i="148"/>
  <c r="K13" i="148"/>
  <c r="J13" i="148"/>
  <c r="I13" i="148"/>
  <c r="L13" i="149"/>
  <c r="K13" i="149"/>
  <c r="J13" i="149"/>
  <c r="I13" i="149"/>
  <c r="L13" i="150"/>
  <c r="K13" i="150"/>
  <c r="J13" i="150"/>
  <c r="I13" i="150"/>
  <c r="L13" i="151"/>
  <c r="K13" i="151"/>
  <c r="J13" i="151"/>
  <c r="I13" i="151"/>
  <c r="L13" i="152"/>
  <c r="K13" i="152"/>
  <c r="J13" i="152"/>
  <c r="I13" i="152"/>
  <c r="L13" i="153"/>
  <c r="K13" i="153"/>
  <c r="J13" i="153"/>
  <c r="I13" i="153"/>
  <c r="L13" i="154"/>
  <c r="K13" i="154"/>
  <c r="J13" i="154"/>
  <c r="I13" i="154"/>
  <c r="L13" i="155"/>
  <c r="K13" i="155"/>
  <c r="J13" i="155"/>
  <c r="I13" i="155"/>
  <c r="L13" i="158"/>
  <c r="K13" i="158"/>
  <c r="J13" i="158"/>
  <c r="I13" i="158"/>
  <c r="L13" i="157"/>
  <c r="K13" i="157"/>
  <c r="J13" i="157"/>
  <c r="I13" i="157"/>
  <c r="L13" i="159"/>
  <c r="K13" i="159"/>
  <c r="J13" i="159"/>
  <c r="I13" i="159"/>
  <c r="J62" i="5"/>
  <c r="K62" i="5" s="1"/>
  <c r="J59" i="5"/>
  <c r="K59" i="5" s="1"/>
  <c r="J56" i="5"/>
  <c r="K56" i="5" s="1"/>
  <c r="J47" i="5"/>
  <c r="K47" i="5" s="1"/>
  <c r="J34" i="5"/>
  <c r="K34" i="5" s="1"/>
  <c r="J31" i="5"/>
  <c r="K31" i="5" s="1"/>
  <c r="J25" i="5"/>
  <c r="K25" i="5" s="1"/>
  <c r="J22" i="5"/>
  <c r="K22" i="5" s="1"/>
  <c r="K53" i="5" l="1"/>
  <c r="K13" i="5"/>
  <c r="K50" i="5"/>
  <c r="D9" i="5"/>
  <c r="K38" i="5"/>
  <c r="K19" i="5"/>
  <c r="K44" i="5"/>
  <c r="J28" i="5"/>
  <c r="K28" i="5" s="1"/>
  <c r="K16" i="5"/>
  <c r="K10" i="5"/>
  <c r="K41" i="5"/>
  <c r="K37" i="5" l="1"/>
  <c r="H35" i="97" l="1"/>
  <c r="D35" i="97"/>
  <c r="H34" i="97"/>
  <c r="D34" i="97"/>
  <c r="H33" i="97"/>
  <c r="D33" i="97"/>
  <c r="H32" i="97"/>
  <c r="G32" i="97"/>
  <c r="F32" i="97"/>
  <c r="E32" i="97"/>
  <c r="D32" i="97" s="1"/>
  <c r="C32" i="97"/>
  <c r="H31" i="97"/>
  <c r="D31" i="97"/>
  <c r="H30" i="97"/>
  <c r="D30" i="97"/>
  <c r="H29" i="97"/>
  <c r="D29" i="97"/>
  <c r="G28" i="97"/>
  <c r="G25" i="97" s="1"/>
  <c r="F28" i="97"/>
  <c r="E28" i="97"/>
  <c r="H28" i="97" s="1"/>
  <c r="D28" i="97"/>
  <c r="C28" i="97"/>
  <c r="H27" i="97"/>
  <c r="D27" i="97"/>
  <c r="H26" i="97"/>
  <c r="D26" i="97"/>
  <c r="D25" i="97" s="1"/>
  <c r="F25" i="97"/>
  <c r="C25" i="97"/>
  <c r="H23" i="97"/>
  <c r="D23" i="97"/>
  <c r="H22" i="97"/>
  <c r="D22" i="97"/>
  <c r="H21" i="97"/>
  <c r="D21" i="97"/>
  <c r="G20" i="97"/>
  <c r="G13" i="97" s="1"/>
  <c r="F20" i="97"/>
  <c r="E20" i="97"/>
  <c r="D20" i="97" s="1"/>
  <c r="C20" i="97"/>
  <c r="H19" i="97"/>
  <c r="D19" i="97"/>
  <c r="H18" i="97"/>
  <c r="D18" i="97"/>
  <c r="H17" i="97"/>
  <c r="D17" i="97"/>
  <c r="G16" i="97"/>
  <c r="F16" i="97"/>
  <c r="F13" i="97" s="1"/>
  <c r="E16" i="97"/>
  <c r="H16" i="97" s="1"/>
  <c r="C16" i="97"/>
  <c r="C13" i="97" s="1"/>
  <c r="C37" i="97" s="1"/>
  <c r="H15" i="97"/>
  <c r="D15" i="97"/>
  <c r="H14" i="97"/>
  <c r="D14" i="97"/>
  <c r="E13" i="97"/>
  <c r="R195" i="143"/>
  <c r="R194" i="143"/>
  <c r="R193" i="143"/>
  <c r="Q13" i="143"/>
  <c r="R13" i="143" s="1"/>
  <c r="Q12" i="143"/>
  <c r="R12" i="143" s="1"/>
  <c r="O25" i="113"/>
  <c r="O24" i="113"/>
  <c r="O23" i="113"/>
  <c r="O22" i="113"/>
  <c r="O21" i="113"/>
  <c r="O20" i="113"/>
  <c r="O19" i="113"/>
  <c r="O18" i="113"/>
  <c r="O17" i="113"/>
  <c r="O16" i="113"/>
  <c r="O15" i="113"/>
  <c r="O14" i="113"/>
  <c r="O13" i="113"/>
  <c r="O12" i="113"/>
  <c r="O11" i="113"/>
  <c r="O10" i="113"/>
  <c r="O9" i="113"/>
  <c r="L47" i="160"/>
  <c r="K47" i="160"/>
  <c r="J47" i="160"/>
  <c r="I47" i="160"/>
  <c r="L46" i="160"/>
  <c r="K46" i="160"/>
  <c r="J46" i="160"/>
  <c r="I46" i="160"/>
  <c r="L45" i="160"/>
  <c r="K45" i="160"/>
  <c r="J45" i="160"/>
  <c r="I45" i="160"/>
  <c r="L44" i="160"/>
  <c r="K44" i="160"/>
  <c r="J44" i="160"/>
  <c r="I44" i="160"/>
  <c r="L43" i="160"/>
  <c r="K43" i="160"/>
  <c r="J43" i="160"/>
  <c r="I43" i="160"/>
  <c r="L42" i="160"/>
  <c r="K42" i="160"/>
  <c r="J42" i="160"/>
  <c r="I42" i="160"/>
  <c r="L41" i="160"/>
  <c r="K41" i="160"/>
  <c r="J41" i="160"/>
  <c r="I41" i="160"/>
  <c r="L40" i="160"/>
  <c r="K40" i="160"/>
  <c r="J40" i="160"/>
  <c r="I40" i="160"/>
  <c r="L39" i="160"/>
  <c r="K39" i="160"/>
  <c r="J39" i="160"/>
  <c r="I39" i="160"/>
  <c r="L38" i="160"/>
  <c r="K38" i="160"/>
  <c r="J38" i="160"/>
  <c r="I38" i="160"/>
  <c r="L37" i="160"/>
  <c r="K37" i="160"/>
  <c r="J37" i="160"/>
  <c r="I37" i="160"/>
  <c r="L36" i="160"/>
  <c r="K36" i="160"/>
  <c r="J36" i="160"/>
  <c r="I36" i="160"/>
  <c r="L35" i="160"/>
  <c r="K35" i="160"/>
  <c r="J35" i="160"/>
  <c r="I35" i="160"/>
  <c r="L34" i="160"/>
  <c r="K34" i="160"/>
  <c r="J34" i="160"/>
  <c r="I34" i="160"/>
  <c r="L33" i="160"/>
  <c r="K33" i="160"/>
  <c r="J33" i="160"/>
  <c r="I33" i="160"/>
  <c r="L32" i="160"/>
  <c r="K32" i="160"/>
  <c r="J32" i="160"/>
  <c r="I32" i="160"/>
  <c r="L31" i="160"/>
  <c r="K31" i="160"/>
  <c r="J31" i="160"/>
  <c r="I31" i="160"/>
  <c r="L30" i="160"/>
  <c r="K30" i="160"/>
  <c r="J30" i="160"/>
  <c r="I30" i="160"/>
  <c r="L29" i="160"/>
  <c r="K29" i="160"/>
  <c r="J29" i="160"/>
  <c r="I29" i="160"/>
  <c r="L28" i="160"/>
  <c r="K28" i="160"/>
  <c r="J28" i="160"/>
  <c r="I28" i="160"/>
  <c r="L27" i="160"/>
  <c r="K27" i="160"/>
  <c r="J27" i="160"/>
  <c r="I27" i="160"/>
  <c r="L26" i="160"/>
  <c r="K26" i="160"/>
  <c r="J26" i="160"/>
  <c r="I26" i="160"/>
  <c r="L25" i="160"/>
  <c r="K25" i="160"/>
  <c r="J25" i="160"/>
  <c r="I25" i="160"/>
  <c r="L24" i="160"/>
  <c r="K24" i="160"/>
  <c r="J24" i="160"/>
  <c r="I24" i="160"/>
  <c r="L23" i="160"/>
  <c r="K23" i="160"/>
  <c r="J23" i="160"/>
  <c r="I23" i="160"/>
  <c r="L22" i="160"/>
  <c r="K22" i="160"/>
  <c r="J22" i="160"/>
  <c r="I22" i="160"/>
  <c r="L21" i="160"/>
  <c r="K21" i="160"/>
  <c r="J21" i="160"/>
  <c r="I21" i="160"/>
  <c r="L20" i="160"/>
  <c r="K20" i="160"/>
  <c r="J20" i="160"/>
  <c r="I20" i="160"/>
  <c r="L19" i="160"/>
  <c r="K19" i="160"/>
  <c r="J19" i="160"/>
  <c r="I19" i="160"/>
  <c r="L18" i="160"/>
  <c r="K18" i="160"/>
  <c r="J18" i="160"/>
  <c r="I18" i="160"/>
  <c r="L17" i="160"/>
  <c r="K17" i="160"/>
  <c r="J17" i="160"/>
  <c r="I17" i="160"/>
  <c r="L16" i="160"/>
  <c r="K16" i="160"/>
  <c r="J16" i="160"/>
  <c r="I16" i="160"/>
  <c r="L15" i="160"/>
  <c r="K15" i="160"/>
  <c r="J15" i="160"/>
  <c r="I15" i="160"/>
  <c r="L13" i="160"/>
  <c r="K13" i="160"/>
  <c r="J13" i="160"/>
  <c r="I13" i="160"/>
  <c r="L47" i="158"/>
  <c r="K47" i="158"/>
  <c r="J47" i="158"/>
  <c r="I47" i="158"/>
  <c r="L46" i="158"/>
  <c r="K46" i="158"/>
  <c r="J46" i="158"/>
  <c r="I46" i="158"/>
  <c r="L45" i="158"/>
  <c r="K45" i="158"/>
  <c r="J45" i="158"/>
  <c r="I45" i="158"/>
  <c r="L44" i="158"/>
  <c r="K44" i="158"/>
  <c r="J44" i="158"/>
  <c r="I44" i="158"/>
  <c r="L43" i="158"/>
  <c r="K43" i="158"/>
  <c r="J43" i="158"/>
  <c r="I43" i="158"/>
  <c r="L42" i="158"/>
  <c r="K42" i="158"/>
  <c r="J42" i="158"/>
  <c r="I42" i="158"/>
  <c r="L41" i="158"/>
  <c r="K41" i="158"/>
  <c r="J41" i="158"/>
  <c r="I41" i="158"/>
  <c r="L40" i="158"/>
  <c r="K40" i="158"/>
  <c r="J40" i="158"/>
  <c r="I40" i="158"/>
  <c r="L39" i="158"/>
  <c r="K39" i="158"/>
  <c r="J39" i="158"/>
  <c r="I39" i="158"/>
  <c r="L38" i="158"/>
  <c r="K38" i="158"/>
  <c r="J38" i="158"/>
  <c r="I38" i="158"/>
  <c r="L37" i="158"/>
  <c r="K37" i="158"/>
  <c r="J37" i="158"/>
  <c r="I37" i="158"/>
  <c r="L36" i="158"/>
  <c r="K36" i="158"/>
  <c r="J36" i="158"/>
  <c r="I36" i="158"/>
  <c r="L35" i="158"/>
  <c r="K35" i="158"/>
  <c r="J35" i="158"/>
  <c r="I35" i="158"/>
  <c r="L34" i="158"/>
  <c r="K34" i="158"/>
  <c r="J34" i="158"/>
  <c r="I34" i="158"/>
  <c r="L33" i="158"/>
  <c r="K33" i="158"/>
  <c r="J33" i="158"/>
  <c r="I33" i="158"/>
  <c r="L32" i="158"/>
  <c r="K32" i="158"/>
  <c r="J32" i="158"/>
  <c r="I32" i="158"/>
  <c r="L31" i="158"/>
  <c r="K31" i="158"/>
  <c r="J31" i="158"/>
  <c r="I31" i="158"/>
  <c r="L30" i="158"/>
  <c r="K30" i="158"/>
  <c r="J30" i="158"/>
  <c r="I30" i="158"/>
  <c r="L29" i="158"/>
  <c r="K29" i="158"/>
  <c r="J29" i="158"/>
  <c r="I29" i="158"/>
  <c r="L28" i="158"/>
  <c r="K28" i="158"/>
  <c r="J28" i="158"/>
  <c r="I28" i="158"/>
  <c r="L27" i="158"/>
  <c r="K27" i="158"/>
  <c r="J27" i="158"/>
  <c r="I27" i="158"/>
  <c r="L26" i="158"/>
  <c r="K26" i="158"/>
  <c r="J26" i="158"/>
  <c r="I26" i="158"/>
  <c r="L25" i="158"/>
  <c r="K25" i="158"/>
  <c r="J25" i="158"/>
  <c r="I25" i="158"/>
  <c r="L24" i="158"/>
  <c r="K24" i="158"/>
  <c r="J24" i="158"/>
  <c r="I24" i="158"/>
  <c r="L23" i="158"/>
  <c r="K23" i="158"/>
  <c r="J23" i="158"/>
  <c r="I23" i="158"/>
  <c r="L22" i="158"/>
  <c r="K22" i="158"/>
  <c r="J22" i="158"/>
  <c r="I22" i="158"/>
  <c r="L21" i="158"/>
  <c r="K21" i="158"/>
  <c r="J21" i="158"/>
  <c r="I21" i="158"/>
  <c r="L20" i="158"/>
  <c r="K20" i="158"/>
  <c r="J20" i="158"/>
  <c r="I20" i="158"/>
  <c r="L19" i="158"/>
  <c r="K19" i="158"/>
  <c r="J19" i="158"/>
  <c r="I19" i="158"/>
  <c r="L18" i="158"/>
  <c r="K18" i="158"/>
  <c r="J18" i="158"/>
  <c r="I18" i="158"/>
  <c r="L17" i="158"/>
  <c r="K17" i="158"/>
  <c r="J17" i="158"/>
  <c r="I17" i="158"/>
  <c r="L16" i="158"/>
  <c r="K16" i="158"/>
  <c r="J16" i="158"/>
  <c r="I16" i="158"/>
  <c r="L15" i="158"/>
  <c r="K15" i="158"/>
  <c r="J15" i="158"/>
  <c r="I15" i="158"/>
  <c r="L47" i="157"/>
  <c r="K47" i="157"/>
  <c r="J47" i="157"/>
  <c r="I47" i="157"/>
  <c r="L46" i="157"/>
  <c r="K46" i="157"/>
  <c r="J46" i="157"/>
  <c r="I46" i="157"/>
  <c r="L45" i="157"/>
  <c r="K45" i="157"/>
  <c r="J45" i="157"/>
  <c r="I45" i="157"/>
  <c r="L44" i="157"/>
  <c r="K44" i="157"/>
  <c r="J44" i="157"/>
  <c r="I44" i="157"/>
  <c r="L43" i="157"/>
  <c r="K43" i="157"/>
  <c r="J43" i="157"/>
  <c r="I43" i="157"/>
  <c r="L42" i="157"/>
  <c r="K42" i="157"/>
  <c r="J42" i="157"/>
  <c r="I42" i="157"/>
  <c r="L41" i="157"/>
  <c r="K41" i="157"/>
  <c r="J41" i="157"/>
  <c r="I41" i="157"/>
  <c r="L40" i="157"/>
  <c r="K40" i="157"/>
  <c r="J40" i="157"/>
  <c r="I40" i="157"/>
  <c r="L39" i="157"/>
  <c r="K39" i="157"/>
  <c r="J39" i="157"/>
  <c r="I39" i="157"/>
  <c r="L38" i="157"/>
  <c r="K38" i="157"/>
  <c r="J38" i="157"/>
  <c r="I38" i="157"/>
  <c r="L37" i="157"/>
  <c r="K37" i="157"/>
  <c r="J37" i="157"/>
  <c r="I37" i="157"/>
  <c r="L36" i="157"/>
  <c r="K36" i="157"/>
  <c r="J36" i="157"/>
  <c r="I36" i="157"/>
  <c r="L35" i="157"/>
  <c r="K35" i="157"/>
  <c r="J35" i="157"/>
  <c r="I35" i="157"/>
  <c r="L34" i="157"/>
  <c r="K34" i="157"/>
  <c r="J34" i="157"/>
  <c r="I34" i="157"/>
  <c r="L33" i="157"/>
  <c r="K33" i="157"/>
  <c r="J33" i="157"/>
  <c r="I33" i="157"/>
  <c r="L32" i="157"/>
  <c r="K32" i="157"/>
  <c r="J32" i="157"/>
  <c r="I32" i="157"/>
  <c r="L31" i="157"/>
  <c r="K31" i="157"/>
  <c r="J31" i="157"/>
  <c r="I31" i="157"/>
  <c r="L30" i="157"/>
  <c r="K30" i="157"/>
  <c r="J30" i="157"/>
  <c r="I30" i="157"/>
  <c r="L29" i="157"/>
  <c r="K29" i="157"/>
  <c r="J29" i="157"/>
  <c r="I29" i="157"/>
  <c r="L28" i="157"/>
  <c r="K28" i="157"/>
  <c r="J28" i="157"/>
  <c r="I28" i="157"/>
  <c r="L27" i="157"/>
  <c r="K27" i="157"/>
  <c r="J27" i="157"/>
  <c r="I27" i="157"/>
  <c r="L26" i="157"/>
  <c r="K26" i="157"/>
  <c r="J26" i="157"/>
  <c r="I26" i="157"/>
  <c r="L25" i="157"/>
  <c r="K25" i="157"/>
  <c r="J25" i="157"/>
  <c r="I25" i="157"/>
  <c r="L24" i="157"/>
  <c r="K24" i="157"/>
  <c r="J24" i="157"/>
  <c r="I24" i="157"/>
  <c r="L23" i="157"/>
  <c r="K23" i="157"/>
  <c r="J23" i="157"/>
  <c r="I23" i="157"/>
  <c r="L22" i="157"/>
  <c r="K22" i="157"/>
  <c r="J22" i="157"/>
  <c r="I22" i="157"/>
  <c r="L21" i="157"/>
  <c r="K21" i="157"/>
  <c r="J21" i="157"/>
  <c r="I21" i="157"/>
  <c r="L20" i="157"/>
  <c r="K20" i="157"/>
  <c r="J20" i="157"/>
  <c r="I20" i="157"/>
  <c r="L19" i="157"/>
  <c r="K19" i="157"/>
  <c r="J19" i="157"/>
  <c r="I19" i="157"/>
  <c r="L18" i="157"/>
  <c r="K18" i="157"/>
  <c r="J18" i="157"/>
  <c r="I18" i="157"/>
  <c r="L17" i="157"/>
  <c r="K17" i="157"/>
  <c r="J17" i="157"/>
  <c r="I17" i="157"/>
  <c r="L16" i="157"/>
  <c r="K16" i="157"/>
  <c r="J16" i="157"/>
  <c r="I16" i="157"/>
  <c r="L15" i="157"/>
  <c r="K15" i="157"/>
  <c r="J15" i="157"/>
  <c r="I15" i="157"/>
  <c r="L47" i="156"/>
  <c r="K47" i="156"/>
  <c r="J47" i="156"/>
  <c r="I47" i="156"/>
  <c r="L46" i="156"/>
  <c r="K46" i="156"/>
  <c r="J46" i="156"/>
  <c r="I46" i="156"/>
  <c r="L45" i="156"/>
  <c r="K45" i="156"/>
  <c r="J45" i="156"/>
  <c r="I45" i="156"/>
  <c r="L44" i="156"/>
  <c r="K44" i="156"/>
  <c r="J44" i="156"/>
  <c r="I44" i="156"/>
  <c r="L43" i="156"/>
  <c r="K43" i="156"/>
  <c r="J43" i="156"/>
  <c r="I43" i="156"/>
  <c r="L42" i="156"/>
  <c r="K42" i="156"/>
  <c r="J42" i="156"/>
  <c r="I42" i="156"/>
  <c r="L41" i="156"/>
  <c r="K41" i="156"/>
  <c r="J41" i="156"/>
  <c r="I41" i="156"/>
  <c r="L40" i="156"/>
  <c r="K40" i="156"/>
  <c r="J40" i="156"/>
  <c r="I40" i="156"/>
  <c r="L39" i="156"/>
  <c r="K39" i="156"/>
  <c r="J39" i="156"/>
  <c r="I39" i="156"/>
  <c r="L38" i="156"/>
  <c r="K38" i="156"/>
  <c r="J38" i="156"/>
  <c r="I38" i="156"/>
  <c r="L37" i="156"/>
  <c r="K37" i="156"/>
  <c r="J37" i="156"/>
  <c r="I37" i="156"/>
  <c r="L36" i="156"/>
  <c r="K36" i="156"/>
  <c r="J36" i="156"/>
  <c r="I36" i="156"/>
  <c r="L35" i="156"/>
  <c r="K35" i="156"/>
  <c r="J35" i="156"/>
  <c r="I35" i="156"/>
  <c r="L34" i="156"/>
  <c r="K34" i="156"/>
  <c r="J34" i="156"/>
  <c r="I34" i="156"/>
  <c r="L33" i="156"/>
  <c r="K33" i="156"/>
  <c r="J33" i="156"/>
  <c r="I33" i="156"/>
  <c r="L32" i="156"/>
  <c r="K32" i="156"/>
  <c r="J32" i="156"/>
  <c r="I32" i="156"/>
  <c r="L31" i="156"/>
  <c r="K31" i="156"/>
  <c r="J31" i="156"/>
  <c r="I31" i="156"/>
  <c r="L30" i="156"/>
  <c r="K30" i="156"/>
  <c r="J30" i="156"/>
  <c r="I30" i="156"/>
  <c r="L29" i="156"/>
  <c r="K29" i="156"/>
  <c r="J29" i="156"/>
  <c r="I29" i="156"/>
  <c r="L28" i="156"/>
  <c r="K28" i="156"/>
  <c r="J28" i="156"/>
  <c r="I28" i="156"/>
  <c r="L27" i="156"/>
  <c r="K27" i="156"/>
  <c r="J27" i="156"/>
  <c r="I27" i="156"/>
  <c r="L26" i="156"/>
  <c r="K26" i="156"/>
  <c r="J26" i="156"/>
  <c r="I26" i="156"/>
  <c r="L25" i="156"/>
  <c r="K25" i="156"/>
  <c r="J25" i="156"/>
  <c r="I25" i="156"/>
  <c r="L24" i="156"/>
  <c r="K24" i="156"/>
  <c r="J24" i="156"/>
  <c r="I24" i="156"/>
  <c r="L23" i="156"/>
  <c r="K23" i="156"/>
  <c r="J23" i="156"/>
  <c r="I23" i="156"/>
  <c r="L22" i="156"/>
  <c r="K22" i="156"/>
  <c r="J22" i="156"/>
  <c r="I22" i="156"/>
  <c r="L21" i="156"/>
  <c r="K21" i="156"/>
  <c r="J21" i="156"/>
  <c r="I21" i="156"/>
  <c r="L20" i="156"/>
  <c r="K20" i="156"/>
  <c r="J20" i="156"/>
  <c r="I20" i="156"/>
  <c r="L19" i="156"/>
  <c r="K19" i="156"/>
  <c r="J19" i="156"/>
  <c r="I19" i="156"/>
  <c r="L18" i="156"/>
  <c r="K18" i="156"/>
  <c r="J18" i="156"/>
  <c r="I18" i="156"/>
  <c r="L17" i="156"/>
  <c r="K17" i="156"/>
  <c r="J17" i="156"/>
  <c r="I17" i="156"/>
  <c r="L16" i="156"/>
  <c r="K16" i="156"/>
  <c r="J16" i="156"/>
  <c r="I16" i="156"/>
  <c r="L15" i="156"/>
  <c r="K15" i="156"/>
  <c r="J15" i="156"/>
  <c r="I15" i="156"/>
  <c r="L13" i="156"/>
  <c r="K13" i="156"/>
  <c r="J13" i="156"/>
  <c r="I13" i="156"/>
  <c r="L47" i="155"/>
  <c r="K47" i="155"/>
  <c r="J47" i="155"/>
  <c r="I47" i="155"/>
  <c r="L46" i="155"/>
  <c r="K46" i="155"/>
  <c r="J46" i="155"/>
  <c r="I46" i="155"/>
  <c r="L45" i="155"/>
  <c r="K45" i="155"/>
  <c r="J45" i="155"/>
  <c r="I45" i="155"/>
  <c r="L44" i="155"/>
  <c r="K44" i="155"/>
  <c r="J44" i="155"/>
  <c r="I44" i="155"/>
  <c r="L43" i="155"/>
  <c r="K43" i="155"/>
  <c r="J43" i="155"/>
  <c r="I43" i="155"/>
  <c r="L42" i="155"/>
  <c r="K42" i="155"/>
  <c r="J42" i="155"/>
  <c r="I42" i="155"/>
  <c r="L41" i="155"/>
  <c r="K41" i="155"/>
  <c r="J41" i="155"/>
  <c r="I41" i="155"/>
  <c r="L40" i="155"/>
  <c r="K40" i="155"/>
  <c r="J40" i="155"/>
  <c r="I40" i="155"/>
  <c r="L39" i="155"/>
  <c r="K39" i="155"/>
  <c r="J39" i="155"/>
  <c r="I39" i="155"/>
  <c r="L38" i="155"/>
  <c r="K38" i="155"/>
  <c r="J38" i="155"/>
  <c r="I38" i="155"/>
  <c r="L37" i="155"/>
  <c r="K37" i="155"/>
  <c r="J37" i="155"/>
  <c r="I37" i="155"/>
  <c r="L36" i="155"/>
  <c r="K36" i="155"/>
  <c r="J36" i="155"/>
  <c r="I36" i="155"/>
  <c r="L35" i="155"/>
  <c r="K35" i="155"/>
  <c r="J35" i="155"/>
  <c r="I35" i="155"/>
  <c r="L34" i="155"/>
  <c r="K34" i="155"/>
  <c r="J34" i="155"/>
  <c r="I34" i="155"/>
  <c r="L33" i="155"/>
  <c r="K33" i="155"/>
  <c r="J33" i="155"/>
  <c r="I33" i="155"/>
  <c r="L32" i="155"/>
  <c r="K32" i="155"/>
  <c r="J32" i="155"/>
  <c r="I32" i="155"/>
  <c r="L31" i="155"/>
  <c r="K31" i="155"/>
  <c r="J31" i="155"/>
  <c r="I31" i="155"/>
  <c r="L30" i="155"/>
  <c r="K30" i="155"/>
  <c r="J30" i="155"/>
  <c r="I30" i="155"/>
  <c r="L29" i="155"/>
  <c r="K29" i="155"/>
  <c r="J29" i="155"/>
  <c r="I29" i="155"/>
  <c r="L28" i="155"/>
  <c r="K28" i="155"/>
  <c r="J28" i="155"/>
  <c r="I28" i="155"/>
  <c r="L27" i="155"/>
  <c r="K27" i="155"/>
  <c r="J27" i="155"/>
  <c r="I27" i="155"/>
  <c r="L26" i="155"/>
  <c r="K26" i="155"/>
  <c r="J26" i="155"/>
  <c r="I26" i="155"/>
  <c r="L25" i="155"/>
  <c r="K25" i="155"/>
  <c r="J25" i="155"/>
  <c r="I25" i="155"/>
  <c r="L24" i="155"/>
  <c r="K24" i="155"/>
  <c r="J24" i="155"/>
  <c r="I24" i="155"/>
  <c r="L23" i="155"/>
  <c r="K23" i="155"/>
  <c r="J23" i="155"/>
  <c r="I23" i="155"/>
  <c r="L22" i="155"/>
  <c r="K22" i="155"/>
  <c r="J22" i="155"/>
  <c r="I22" i="155"/>
  <c r="L21" i="155"/>
  <c r="K21" i="155"/>
  <c r="J21" i="155"/>
  <c r="I21" i="155"/>
  <c r="L20" i="155"/>
  <c r="K20" i="155"/>
  <c r="J20" i="155"/>
  <c r="I20" i="155"/>
  <c r="L19" i="155"/>
  <c r="K19" i="155"/>
  <c r="J19" i="155"/>
  <c r="I19" i="155"/>
  <c r="L18" i="155"/>
  <c r="K18" i="155"/>
  <c r="J18" i="155"/>
  <c r="I18" i="155"/>
  <c r="L17" i="155"/>
  <c r="K17" i="155"/>
  <c r="J17" i="155"/>
  <c r="I17" i="155"/>
  <c r="L16" i="155"/>
  <c r="K16" i="155"/>
  <c r="J16" i="155"/>
  <c r="I16" i="155"/>
  <c r="L15" i="155"/>
  <c r="K15" i="155"/>
  <c r="J15" i="155"/>
  <c r="I15" i="155"/>
  <c r="L47" i="154"/>
  <c r="K47" i="154"/>
  <c r="J47" i="154"/>
  <c r="I47" i="154"/>
  <c r="L46" i="154"/>
  <c r="K46" i="154"/>
  <c r="J46" i="154"/>
  <c r="I46" i="154"/>
  <c r="L45" i="154"/>
  <c r="K45" i="154"/>
  <c r="J45" i="154"/>
  <c r="I45" i="154"/>
  <c r="L44" i="154"/>
  <c r="K44" i="154"/>
  <c r="J44" i="154"/>
  <c r="I44" i="154"/>
  <c r="L43" i="154"/>
  <c r="K43" i="154"/>
  <c r="J43" i="154"/>
  <c r="I43" i="154"/>
  <c r="L42" i="154"/>
  <c r="K42" i="154"/>
  <c r="J42" i="154"/>
  <c r="I42" i="154"/>
  <c r="L41" i="154"/>
  <c r="K41" i="154"/>
  <c r="J41" i="154"/>
  <c r="I41" i="154"/>
  <c r="L40" i="154"/>
  <c r="K40" i="154"/>
  <c r="J40" i="154"/>
  <c r="I40" i="154"/>
  <c r="L39" i="154"/>
  <c r="K39" i="154"/>
  <c r="J39" i="154"/>
  <c r="I39" i="154"/>
  <c r="L38" i="154"/>
  <c r="K38" i="154"/>
  <c r="J38" i="154"/>
  <c r="I38" i="154"/>
  <c r="L37" i="154"/>
  <c r="K37" i="154"/>
  <c r="J37" i="154"/>
  <c r="I37" i="154"/>
  <c r="L36" i="154"/>
  <c r="K36" i="154"/>
  <c r="J36" i="154"/>
  <c r="I36" i="154"/>
  <c r="L35" i="154"/>
  <c r="K35" i="154"/>
  <c r="J35" i="154"/>
  <c r="I35" i="154"/>
  <c r="L34" i="154"/>
  <c r="K34" i="154"/>
  <c r="J34" i="154"/>
  <c r="I34" i="154"/>
  <c r="L33" i="154"/>
  <c r="K33" i="154"/>
  <c r="J33" i="154"/>
  <c r="I33" i="154"/>
  <c r="L32" i="154"/>
  <c r="K32" i="154"/>
  <c r="J32" i="154"/>
  <c r="I32" i="154"/>
  <c r="L31" i="154"/>
  <c r="K31" i="154"/>
  <c r="J31" i="154"/>
  <c r="I31" i="154"/>
  <c r="L30" i="154"/>
  <c r="K30" i="154"/>
  <c r="J30" i="154"/>
  <c r="I30" i="154"/>
  <c r="L29" i="154"/>
  <c r="K29" i="154"/>
  <c r="J29" i="154"/>
  <c r="I29" i="154"/>
  <c r="L28" i="154"/>
  <c r="K28" i="154"/>
  <c r="J28" i="154"/>
  <c r="I28" i="154"/>
  <c r="L27" i="154"/>
  <c r="K27" i="154"/>
  <c r="J27" i="154"/>
  <c r="I27" i="154"/>
  <c r="L26" i="154"/>
  <c r="K26" i="154"/>
  <c r="J26" i="154"/>
  <c r="I26" i="154"/>
  <c r="L25" i="154"/>
  <c r="K25" i="154"/>
  <c r="J25" i="154"/>
  <c r="I25" i="154"/>
  <c r="L24" i="154"/>
  <c r="K24" i="154"/>
  <c r="J24" i="154"/>
  <c r="I24" i="154"/>
  <c r="L23" i="154"/>
  <c r="K23" i="154"/>
  <c r="J23" i="154"/>
  <c r="I23" i="154"/>
  <c r="L22" i="154"/>
  <c r="K22" i="154"/>
  <c r="J22" i="154"/>
  <c r="I22" i="154"/>
  <c r="L21" i="154"/>
  <c r="K21" i="154"/>
  <c r="J21" i="154"/>
  <c r="I21" i="154"/>
  <c r="L20" i="154"/>
  <c r="K20" i="154"/>
  <c r="J20" i="154"/>
  <c r="I20" i="154"/>
  <c r="L19" i="154"/>
  <c r="K19" i="154"/>
  <c r="J19" i="154"/>
  <c r="I19" i="154"/>
  <c r="L18" i="154"/>
  <c r="K18" i="154"/>
  <c r="J18" i="154"/>
  <c r="I18" i="154"/>
  <c r="L17" i="154"/>
  <c r="K17" i="154"/>
  <c r="J17" i="154"/>
  <c r="I17" i="154"/>
  <c r="L16" i="154"/>
  <c r="K16" i="154"/>
  <c r="J16" i="154"/>
  <c r="I16" i="154"/>
  <c r="L15" i="154"/>
  <c r="K15" i="154"/>
  <c r="J15" i="154"/>
  <c r="I15" i="154"/>
  <c r="L47" i="153"/>
  <c r="K47" i="153"/>
  <c r="J47" i="153"/>
  <c r="I47" i="153"/>
  <c r="L46" i="153"/>
  <c r="K46" i="153"/>
  <c r="J46" i="153"/>
  <c r="I46" i="153"/>
  <c r="L45" i="153"/>
  <c r="K45" i="153"/>
  <c r="J45" i="153"/>
  <c r="I45" i="153"/>
  <c r="L44" i="153"/>
  <c r="K44" i="153"/>
  <c r="J44" i="153"/>
  <c r="I44" i="153"/>
  <c r="L43" i="153"/>
  <c r="K43" i="153"/>
  <c r="J43" i="153"/>
  <c r="I43" i="153"/>
  <c r="L42" i="153"/>
  <c r="K42" i="153"/>
  <c r="J42" i="153"/>
  <c r="I42" i="153"/>
  <c r="L41" i="153"/>
  <c r="K41" i="153"/>
  <c r="J41" i="153"/>
  <c r="I41" i="153"/>
  <c r="L40" i="153"/>
  <c r="K40" i="153"/>
  <c r="J40" i="153"/>
  <c r="I40" i="153"/>
  <c r="L39" i="153"/>
  <c r="K39" i="153"/>
  <c r="J39" i="153"/>
  <c r="I39" i="153"/>
  <c r="L38" i="153"/>
  <c r="K38" i="153"/>
  <c r="J38" i="153"/>
  <c r="I38" i="153"/>
  <c r="L37" i="153"/>
  <c r="K37" i="153"/>
  <c r="J37" i="153"/>
  <c r="I37" i="153"/>
  <c r="L36" i="153"/>
  <c r="K36" i="153"/>
  <c r="J36" i="153"/>
  <c r="I36" i="153"/>
  <c r="L35" i="153"/>
  <c r="K35" i="153"/>
  <c r="J35" i="153"/>
  <c r="I35" i="153"/>
  <c r="L34" i="153"/>
  <c r="K34" i="153"/>
  <c r="J34" i="153"/>
  <c r="I34" i="153"/>
  <c r="L33" i="153"/>
  <c r="K33" i="153"/>
  <c r="J33" i="153"/>
  <c r="I33" i="153"/>
  <c r="L32" i="153"/>
  <c r="K32" i="153"/>
  <c r="J32" i="153"/>
  <c r="I32" i="153"/>
  <c r="L31" i="153"/>
  <c r="K31" i="153"/>
  <c r="J31" i="153"/>
  <c r="I31" i="153"/>
  <c r="L30" i="153"/>
  <c r="K30" i="153"/>
  <c r="J30" i="153"/>
  <c r="I30" i="153"/>
  <c r="L29" i="153"/>
  <c r="K29" i="153"/>
  <c r="J29" i="153"/>
  <c r="I29" i="153"/>
  <c r="L28" i="153"/>
  <c r="K28" i="153"/>
  <c r="J28" i="153"/>
  <c r="I28" i="153"/>
  <c r="L27" i="153"/>
  <c r="K27" i="153"/>
  <c r="J27" i="153"/>
  <c r="I27" i="153"/>
  <c r="L26" i="153"/>
  <c r="K26" i="153"/>
  <c r="J26" i="153"/>
  <c r="I26" i="153"/>
  <c r="L25" i="153"/>
  <c r="K25" i="153"/>
  <c r="J25" i="153"/>
  <c r="I25" i="153"/>
  <c r="L24" i="153"/>
  <c r="K24" i="153"/>
  <c r="J24" i="153"/>
  <c r="I24" i="153"/>
  <c r="L23" i="153"/>
  <c r="K23" i="153"/>
  <c r="J23" i="153"/>
  <c r="I23" i="153"/>
  <c r="L22" i="153"/>
  <c r="K22" i="153"/>
  <c r="J22" i="153"/>
  <c r="I22" i="153"/>
  <c r="L21" i="153"/>
  <c r="K21" i="153"/>
  <c r="J21" i="153"/>
  <c r="I21" i="153"/>
  <c r="L20" i="153"/>
  <c r="K20" i="153"/>
  <c r="J20" i="153"/>
  <c r="I20" i="153"/>
  <c r="L19" i="153"/>
  <c r="K19" i="153"/>
  <c r="J19" i="153"/>
  <c r="I19" i="153"/>
  <c r="L18" i="153"/>
  <c r="K18" i="153"/>
  <c r="J18" i="153"/>
  <c r="I18" i="153"/>
  <c r="L17" i="153"/>
  <c r="K17" i="153"/>
  <c r="J17" i="153"/>
  <c r="I17" i="153"/>
  <c r="L16" i="153"/>
  <c r="K16" i="153"/>
  <c r="J16" i="153"/>
  <c r="I16" i="153"/>
  <c r="L15" i="153"/>
  <c r="K15" i="153"/>
  <c r="J15" i="153"/>
  <c r="I15" i="153"/>
  <c r="L47" i="152"/>
  <c r="K47" i="152"/>
  <c r="J47" i="152"/>
  <c r="I47" i="152"/>
  <c r="L46" i="152"/>
  <c r="K46" i="152"/>
  <c r="J46" i="152"/>
  <c r="I46" i="152"/>
  <c r="L45" i="152"/>
  <c r="K45" i="152"/>
  <c r="J45" i="152"/>
  <c r="I45" i="152"/>
  <c r="L44" i="152"/>
  <c r="K44" i="152"/>
  <c r="J44" i="152"/>
  <c r="I44" i="152"/>
  <c r="L43" i="152"/>
  <c r="K43" i="152"/>
  <c r="J43" i="152"/>
  <c r="I43" i="152"/>
  <c r="L42" i="152"/>
  <c r="K42" i="152"/>
  <c r="J42" i="152"/>
  <c r="I42" i="152"/>
  <c r="L41" i="152"/>
  <c r="K41" i="152"/>
  <c r="J41" i="152"/>
  <c r="I41" i="152"/>
  <c r="L40" i="152"/>
  <c r="K40" i="152"/>
  <c r="J40" i="152"/>
  <c r="I40" i="152"/>
  <c r="L39" i="152"/>
  <c r="K39" i="152"/>
  <c r="J39" i="152"/>
  <c r="I39" i="152"/>
  <c r="L38" i="152"/>
  <c r="K38" i="152"/>
  <c r="J38" i="152"/>
  <c r="I38" i="152"/>
  <c r="L37" i="152"/>
  <c r="K37" i="152"/>
  <c r="J37" i="152"/>
  <c r="I37" i="152"/>
  <c r="L36" i="152"/>
  <c r="K36" i="152"/>
  <c r="J36" i="152"/>
  <c r="I36" i="152"/>
  <c r="L35" i="152"/>
  <c r="K35" i="152"/>
  <c r="J35" i="152"/>
  <c r="I35" i="152"/>
  <c r="L34" i="152"/>
  <c r="K34" i="152"/>
  <c r="J34" i="152"/>
  <c r="I34" i="152"/>
  <c r="L33" i="152"/>
  <c r="K33" i="152"/>
  <c r="J33" i="152"/>
  <c r="I33" i="152"/>
  <c r="L32" i="152"/>
  <c r="K32" i="152"/>
  <c r="J32" i="152"/>
  <c r="I32" i="152"/>
  <c r="L31" i="152"/>
  <c r="K31" i="152"/>
  <c r="J31" i="152"/>
  <c r="I31" i="152"/>
  <c r="L30" i="152"/>
  <c r="K30" i="152"/>
  <c r="J30" i="152"/>
  <c r="I30" i="152"/>
  <c r="L29" i="152"/>
  <c r="K29" i="152"/>
  <c r="J29" i="152"/>
  <c r="I29" i="152"/>
  <c r="L28" i="152"/>
  <c r="K28" i="152"/>
  <c r="J28" i="152"/>
  <c r="I28" i="152"/>
  <c r="L27" i="152"/>
  <c r="K27" i="152"/>
  <c r="J27" i="152"/>
  <c r="I27" i="152"/>
  <c r="L26" i="152"/>
  <c r="K26" i="152"/>
  <c r="J26" i="152"/>
  <c r="I26" i="152"/>
  <c r="L25" i="152"/>
  <c r="K25" i="152"/>
  <c r="J25" i="152"/>
  <c r="I25" i="152"/>
  <c r="L24" i="152"/>
  <c r="K24" i="152"/>
  <c r="J24" i="152"/>
  <c r="I24" i="152"/>
  <c r="L23" i="152"/>
  <c r="K23" i="152"/>
  <c r="J23" i="152"/>
  <c r="I23" i="152"/>
  <c r="L22" i="152"/>
  <c r="K22" i="152"/>
  <c r="J22" i="152"/>
  <c r="I22" i="152"/>
  <c r="L21" i="152"/>
  <c r="K21" i="152"/>
  <c r="J21" i="152"/>
  <c r="I21" i="152"/>
  <c r="L20" i="152"/>
  <c r="K20" i="152"/>
  <c r="J20" i="152"/>
  <c r="I20" i="152"/>
  <c r="L19" i="152"/>
  <c r="K19" i="152"/>
  <c r="J19" i="152"/>
  <c r="I19" i="152"/>
  <c r="L18" i="152"/>
  <c r="K18" i="152"/>
  <c r="J18" i="152"/>
  <c r="I18" i="152"/>
  <c r="L17" i="152"/>
  <c r="K17" i="152"/>
  <c r="J17" i="152"/>
  <c r="I17" i="152"/>
  <c r="L16" i="152"/>
  <c r="K16" i="152"/>
  <c r="J16" i="152"/>
  <c r="I16" i="152"/>
  <c r="L15" i="152"/>
  <c r="K15" i="152"/>
  <c r="J15" i="152"/>
  <c r="I15" i="152"/>
  <c r="L47" i="151"/>
  <c r="K47" i="151"/>
  <c r="J47" i="151"/>
  <c r="I47" i="151"/>
  <c r="L46" i="151"/>
  <c r="K46" i="151"/>
  <c r="J46" i="151"/>
  <c r="I46" i="151"/>
  <c r="L45" i="151"/>
  <c r="K45" i="151"/>
  <c r="J45" i="151"/>
  <c r="I45" i="151"/>
  <c r="L44" i="151"/>
  <c r="K44" i="151"/>
  <c r="J44" i="151"/>
  <c r="I44" i="151"/>
  <c r="L43" i="151"/>
  <c r="K43" i="151"/>
  <c r="J43" i="151"/>
  <c r="I43" i="151"/>
  <c r="L42" i="151"/>
  <c r="K42" i="151"/>
  <c r="J42" i="151"/>
  <c r="I42" i="151"/>
  <c r="L41" i="151"/>
  <c r="K41" i="151"/>
  <c r="J41" i="151"/>
  <c r="I41" i="151"/>
  <c r="L40" i="151"/>
  <c r="K40" i="151"/>
  <c r="J40" i="151"/>
  <c r="I40" i="151"/>
  <c r="L39" i="151"/>
  <c r="K39" i="151"/>
  <c r="J39" i="151"/>
  <c r="I39" i="151"/>
  <c r="L38" i="151"/>
  <c r="K38" i="151"/>
  <c r="J38" i="151"/>
  <c r="I38" i="151"/>
  <c r="L37" i="151"/>
  <c r="K37" i="151"/>
  <c r="J37" i="151"/>
  <c r="I37" i="151"/>
  <c r="L36" i="151"/>
  <c r="K36" i="151"/>
  <c r="J36" i="151"/>
  <c r="I36" i="151"/>
  <c r="L35" i="151"/>
  <c r="K35" i="151"/>
  <c r="J35" i="151"/>
  <c r="I35" i="151"/>
  <c r="L34" i="151"/>
  <c r="K34" i="151"/>
  <c r="J34" i="151"/>
  <c r="I34" i="151"/>
  <c r="L33" i="151"/>
  <c r="K33" i="151"/>
  <c r="J33" i="151"/>
  <c r="I33" i="151"/>
  <c r="L32" i="151"/>
  <c r="K32" i="151"/>
  <c r="J32" i="151"/>
  <c r="I32" i="151"/>
  <c r="L31" i="151"/>
  <c r="K31" i="151"/>
  <c r="J31" i="151"/>
  <c r="I31" i="151"/>
  <c r="L30" i="151"/>
  <c r="K30" i="151"/>
  <c r="J30" i="151"/>
  <c r="I30" i="151"/>
  <c r="L29" i="151"/>
  <c r="K29" i="151"/>
  <c r="J29" i="151"/>
  <c r="I29" i="151"/>
  <c r="L28" i="151"/>
  <c r="K28" i="151"/>
  <c r="J28" i="151"/>
  <c r="I28" i="151"/>
  <c r="L27" i="151"/>
  <c r="K27" i="151"/>
  <c r="J27" i="151"/>
  <c r="I27" i="151"/>
  <c r="L26" i="151"/>
  <c r="K26" i="151"/>
  <c r="J26" i="151"/>
  <c r="I26" i="151"/>
  <c r="L25" i="151"/>
  <c r="K25" i="151"/>
  <c r="J25" i="151"/>
  <c r="I25" i="151"/>
  <c r="L24" i="151"/>
  <c r="K24" i="151"/>
  <c r="J24" i="151"/>
  <c r="I24" i="151"/>
  <c r="L23" i="151"/>
  <c r="K23" i="151"/>
  <c r="J23" i="151"/>
  <c r="I23" i="151"/>
  <c r="L22" i="151"/>
  <c r="K22" i="151"/>
  <c r="J22" i="151"/>
  <c r="I22" i="151"/>
  <c r="L21" i="151"/>
  <c r="K21" i="151"/>
  <c r="J21" i="151"/>
  <c r="I21" i="151"/>
  <c r="L20" i="151"/>
  <c r="K20" i="151"/>
  <c r="J20" i="151"/>
  <c r="I20" i="151"/>
  <c r="L19" i="151"/>
  <c r="K19" i="151"/>
  <c r="J19" i="151"/>
  <c r="I19" i="151"/>
  <c r="L18" i="151"/>
  <c r="K18" i="151"/>
  <c r="J18" i="151"/>
  <c r="I18" i="151"/>
  <c r="L17" i="151"/>
  <c r="K17" i="151"/>
  <c r="J17" i="151"/>
  <c r="I17" i="151"/>
  <c r="L16" i="151"/>
  <c r="K16" i="151"/>
  <c r="J16" i="151"/>
  <c r="I16" i="151"/>
  <c r="L15" i="151"/>
  <c r="K15" i="151"/>
  <c r="J15" i="151"/>
  <c r="I15" i="151"/>
  <c r="L47" i="150"/>
  <c r="K47" i="150"/>
  <c r="J47" i="150"/>
  <c r="I47" i="150"/>
  <c r="L46" i="150"/>
  <c r="K46" i="150"/>
  <c r="J46" i="150"/>
  <c r="I46" i="150"/>
  <c r="L45" i="150"/>
  <c r="K45" i="150"/>
  <c r="J45" i="150"/>
  <c r="I45" i="150"/>
  <c r="L44" i="150"/>
  <c r="K44" i="150"/>
  <c r="J44" i="150"/>
  <c r="I44" i="150"/>
  <c r="L43" i="150"/>
  <c r="K43" i="150"/>
  <c r="J43" i="150"/>
  <c r="I43" i="150"/>
  <c r="L42" i="150"/>
  <c r="K42" i="150"/>
  <c r="J42" i="150"/>
  <c r="I42" i="150"/>
  <c r="L41" i="150"/>
  <c r="K41" i="150"/>
  <c r="J41" i="150"/>
  <c r="I41" i="150"/>
  <c r="L40" i="150"/>
  <c r="K40" i="150"/>
  <c r="J40" i="150"/>
  <c r="I40" i="150"/>
  <c r="L39" i="150"/>
  <c r="K39" i="150"/>
  <c r="J39" i="150"/>
  <c r="I39" i="150"/>
  <c r="L38" i="150"/>
  <c r="K38" i="150"/>
  <c r="J38" i="150"/>
  <c r="I38" i="150"/>
  <c r="L37" i="150"/>
  <c r="K37" i="150"/>
  <c r="J37" i="150"/>
  <c r="I37" i="150"/>
  <c r="L36" i="150"/>
  <c r="K36" i="150"/>
  <c r="J36" i="150"/>
  <c r="I36" i="150"/>
  <c r="L35" i="150"/>
  <c r="K35" i="150"/>
  <c r="J35" i="150"/>
  <c r="I35" i="150"/>
  <c r="L34" i="150"/>
  <c r="K34" i="150"/>
  <c r="J34" i="150"/>
  <c r="I34" i="150"/>
  <c r="L33" i="150"/>
  <c r="K33" i="150"/>
  <c r="J33" i="150"/>
  <c r="I33" i="150"/>
  <c r="L32" i="150"/>
  <c r="K32" i="150"/>
  <c r="J32" i="150"/>
  <c r="I32" i="150"/>
  <c r="L31" i="150"/>
  <c r="K31" i="150"/>
  <c r="J31" i="150"/>
  <c r="I31" i="150"/>
  <c r="L30" i="150"/>
  <c r="K30" i="150"/>
  <c r="J30" i="150"/>
  <c r="I30" i="150"/>
  <c r="L29" i="150"/>
  <c r="K29" i="150"/>
  <c r="J29" i="150"/>
  <c r="I29" i="150"/>
  <c r="L28" i="150"/>
  <c r="K28" i="150"/>
  <c r="J28" i="150"/>
  <c r="I28" i="150"/>
  <c r="L27" i="150"/>
  <c r="K27" i="150"/>
  <c r="J27" i="150"/>
  <c r="I27" i="150"/>
  <c r="L26" i="150"/>
  <c r="K26" i="150"/>
  <c r="J26" i="150"/>
  <c r="I26" i="150"/>
  <c r="L25" i="150"/>
  <c r="K25" i="150"/>
  <c r="J25" i="150"/>
  <c r="I25" i="150"/>
  <c r="L24" i="150"/>
  <c r="K24" i="150"/>
  <c r="J24" i="150"/>
  <c r="I24" i="150"/>
  <c r="L23" i="150"/>
  <c r="K23" i="150"/>
  <c r="J23" i="150"/>
  <c r="I23" i="150"/>
  <c r="L22" i="150"/>
  <c r="K22" i="150"/>
  <c r="J22" i="150"/>
  <c r="I22" i="150"/>
  <c r="L21" i="150"/>
  <c r="K21" i="150"/>
  <c r="J21" i="150"/>
  <c r="I21" i="150"/>
  <c r="L20" i="150"/>
  <c r="K20" i="150"/>
  <c r="J20" i="150"/>
  <c r="I20" i="150"/>
  <c r="L19" i="150"/>
  <c r="K19" i="150"/>
  <c r="J19" i="150"/>
  <c r="I19" i="150"/>
  <c r="L18" i="150"/>
  <c r="K18" i="150"/>
  <c r="J18" i="150"/>
  <c r="I18" i="150"/>
  <c r="L17" i="150"/>
  <c r="K17" i="150"/>
  <c r="J17" i="150"/>
  <c r="I17" i="150"/>
  <c r="L16" i="150"/>
  <c r="K16" i="150"/>
  <c r="J16" i="150"/>
  <c r="I16" i="150"/>
  <c r="L15" i="150"/>
  <c r="K15" i="150"/>
  <c r="J15" i="150"/>
  <c r="I15" i="150"/>
  <c r="L47" i="149"/>
  <c r="K47" i="149"/>
  <c r="J47" i="149"/>
  <c r="I47" i="149"/>
  <c r="L46" i="149"/>
  <c r="K46" i="149"/>
  <c r="J46" i="149"/>
  <c r="I46" i="149"/>
  <c r="L45" i="149"/>
  <c r="K45" i="149"/>
  <c r="J45" i="149"/>
  <c r="I45" i="149"/>
  <c r="L44" i="149"/>
  <c r="K44" i="149"/>
  <c r="J44" i="149"/>
  <c r="I44" i="149"/>
  <c r="L43" i="149"/>
  <c r="K43" i="149"/>
  <c r="J43" i="149"/>
  <c r="I43" i="149"/>
  <c r="L42" i="149"/>
  <c r="K42" i="149"/>
  <c r="J42" i="149"/>
  <c r="I42" i="149"/>
  <c r="L41" i="149"/>
  <c r="K41" i="149"/>
  <c r="J41" i="149"/>
  <c r="I41" i="149"/>
  <c r="L40" i="149"/>
  <c r="K40" i="149"/>
  <c r="J40" i="149"/>
  <c r="I40" i="149"/>
  <c r="L39" i="149"/>
  <c r="K39" i="149"/>
  <c r="J39" i="149"/>
  <c r="I39" i="149"/>
  <c r="L38" i="149"/>
  <c r="K38" i="149"/>
  <c r="J38" i="149"/>
  <c r="I38" i="149"/>
  <c r="L37" i="149"/>
  <c r="K37" i="149"/>
  <c r="J37" i="149"/>
  <c r="I37" i="149"/>
  <c r="L36" i="149"/>
  <c r="K36" i="149"/>
  <c r="J36" i="149"/>
  <c r="I36" i="149"/>
  <c r="L35" i="149"/>
  <c r="K35" i="149"/>
  <c r="J35" i="149"/>
  <c r="I35" i="149"/>
  <c r="L34" i="149"/>
  <c r="K34" i="149"/>
  <c r="J34" i="149"/>
  <c r="I34" i="149"/>
  <c r="L33" i="149"/>
  <c r="K33" i="149"/>
  <c r="J33" i="149"/>
  <c r="I33" i="149"/>
  <c r="L32" i="149"/>
  <c r="K32" i="149"/>
  <c r="J32" i="149"/>
  <c r="I32" i="149"/>
  <c r="L31" i="149"/>
  <c r="K31" i="149"/>
  <c r="J31" i="149"/>
  <c r="I31" i="149"/>
  <c r="L30" i="149"/>
  <c r="K30" i="149"/>
  <c r="J30" i="149"/>
  <c r="I30" i="149"/>
  <c r="L29" i="149"/>
  <c r="K29" i="149"/>
  <c r="J29" i="149"/>
  <c r="I29" i="149"/>
  <c r="L28" i="149"/>
  <c r="K28" i="149"/>
  <c r="J28" i="149"/>
  <c r="I28" i="149"/>
  <c r="L27" i="149"/>
  <c r="K27" i="149"/>
  <c r="J27" i="149"/>
  <c r="I27" i="149"/>
  <c r="L26" i="149"/>
  <c r="K26" i="149"/>
  <c r="J26" i="149"/>
  <c r="I26" i="149"/>
  <c r="L25" i="149"/>
  <c r="K25" i="149"/>
  <c r="J25" i="149"/>
  <c r="I25" i="149"/>
  <c r="L24" i="149"/>
  <c r="K24" i="149"/>
  <c r="J24" i="149"/>
  <c r="I24" i="149"/>
  <c r="L23" i="149"/>
  <c r="K23" i="149"/>
  <c r="J23" i="149"/>
  <c r="I23" i="149"/>
  <c r="L22" i="149"/>
  <c r="K22" i="149"/>
  <c r="J22" i="149"/>
  <c r="I22" i="149"/>
  <c r="L21" i="149"/>
  <c r="K21" i="149"/>
  <c r="J21" i="149"/>
  <c r="I21" i="149"/>
  <c r="L20" i="149"/>
  <c r="K20" i="149"/>
  <c r="J20" i="149"/>
  <c r="I20" i="149"/>
  <c r="L19" i="149"/>
  <c r="K19" i="149"/>
  <c r="J19" i="149"/>
  <c r="I19" i="149"/>
  <c r="L18" i="149"/>
  <c r="K18" i="149"/>
  <c r="J18" i="149"/>
  <c r="I18" i="149"/>
  <c r="L17" i="149"/>
  <c r="K17" i="149"/>
  <c r="J17" i="149"/>
  <c r="I17" i="149"/>
  <c r="L16" i="149"/>
  <c r="K16" i="149"/>
  <c r="J16" i="149"/>
  <c r="I16" i="149"/>
  <c r="L15" i="149"/>
  <c r="K15" i="149"/>
  <c r="J15" i="149"/>
  <c r="I15" i="149"/>
  <c r="L47" i="148"/>
  <c r="K47" i="148"/>
  <c r="J47" i="148"/>
  <c r="I47" i="148"/>
  <c r="L46" i="148"/>
  <c r="K46" i="148"/>
  <c r="J46" i="148"/>
  <c r="I46" i="148"/>
  <c r="L45" i="148"/>
  <c r="K45" i="148"/>
  <c r="J45" i="148"/>
  <c r="I45" i="148"/>
  <c r="L44" i="148"/>
  <c r="K44" i="148"/>
  <c r="J44" i="148"/>
  <c r="I44" i="148"/>
  <c r="L43" i="148"/>
  <c r="K43" i="148"/>
  <c r="J43" i="148"/>
  <c r="I43" i="148"/>
  <c r="L42" i="148"/>
  <c r="K42" i="148"/>
  <c r="J42" i="148"/>
  <c r="I42" i="148"/>
  <c r="L41" i="148"/>
  <c r="K41" i="148"/>
  <c r="J41" i="148"/>
  <c r="I41" i="148"/>
  <c r="L40" i="148"/>
  <c r="K40" i="148"/>
  <c r="J40" i="148"/>
  <c r="I40" i="148"/>
  <c r="L39" i="148"/>
  <c r="K39" i="148"/>
  <c r="J39" i="148"/>
  <c r="I39" i="148"/>
  <c r="L38" i="148"/>
  <c r="K38" i="148"/>
  <c r="J38" i="148"/>
  <c r="I38" i="148"/>
  <c r="L37" i="148"/>
  <c r="K37" i="148"/>
  <c r="J37" i="148"/>
  <c r="I37" i="148"/>
  <c r="L36" i="148"/>
  <c r="K36" i="148"/>
  <c r="J36" i="148"/>
  <c r="I36" i="148"/>
  <c r="L35" i="148"/>
  <c r="K35" i="148"/>
  <c r="J35" i="148"/>
  <c r="I35" i="148"/>
  <c r="L34" i="148"/>
  <c r="K34" i="148"/>
  <c r="J34" i="148"/>
  <c r="I34" i="148"/>
  <c r="L33" i="148"/>
  <c r="K33" i="148"/>
  <c r="J33" i="148"/>
  <c r="I33" i="148"/>
  <c r="L32" i="148"/>
  <c r="K32" i="148"/>
  <c r="J32" i="148"/>
  <c r="I32" i="148"/>
  <c r="L31" i="148"/>
  <c r="K31" i="148"/>
  <c r="J31" i="148"/>
  <c r="I31" i="148"/>
  <c r="L30" i="148"/>
  <c r="K30" i="148"/>
  <c r="J30" i="148"/>
  <c r="I30" i="148"/>
  <c r="L29" i="148"/>
  <c r="K29" i="148"/>
  <c r="J29" i="148"/>
  <c r="I29" i="148"/>
  <c r="L28" i="148"/>
  <c r="K28" i="148"/>
  <c r="J28" i="148"/>
  <c r="I28" i="148"/>
  <c r="L27" i="148"/>
  <c r="K27" i="148"/>
  <c r="J27" i="148"/>
  <c r="I27" i="148"/>
  <c r="L26" i="148"/>
  <c r="K26" i="148"/>
  <c r="J26" i="148"/>
  <c r="I26" i="148"/>
  <c r="L25" i="148"/>
  <c r="K25" i="148"/>
  <c r="J25" i="148"/>
  <c r="I25" i="148"/>
  <c r="L24" i="148"/>
  <c r="K24" i="148"/>
  <c r="J24" i="148"/>
  <c r="I24" i="148"/>
  <c r="L23" i="148"/>
  <c r="K23" i="148"/>
  <c r="J23" i="148"/>
  <c r="I23" i="148"/>
  <c r="L22" i="148"/>
  <c r="K22" i="148"/>
  <c r="J22" i="148"/>
  <c r="I22" i="148"/>
  <c r="L21" i="148"/>
  <c r="K21" i="148"/>
  <c r="J21" i="148"/>
  <c r="I21" i="148"/>
  <c r="L20" i="148"/>
  <c r="K20" i="148"/>
  <c r="J20" i="148"/>
  <c r="I20" i="148"/>
  <c r="L19" i="148"/>
  <c r="K19" i="148"/>
  <c r="J19" i="148"/>
  <c r="I19" i="148"/>
  <c r="L18" i="148"/>
  <c r="K18" i="148"/>
  <c r="J18" i="148"/>
  <c r="I18" i="148"/>
  <c r="L17" i="148"/>
  <c r="K17" i="148"/>
  <c r="J17" i="148"/>
  <c r="I17" i="148"/>
  <c r="L16" i="148"/>
  <c r="K16" i="148"/>
  <c r="J16" i="148"/>
  <c r="I16" i="148"/>
  <c r="L15" i="148"/>
  <c r="K15" i="148"/>
  <c r="J15" i="148"/>
  <c r="I15" i="148"/>
  <c r="L47" i="144"/>
  <c r="K47" i="144"/>
  <c r="J47" i="144"/>
  <c r="I47" i="144"/>
  <c r="L46" i="144"/>
  <c r="K46" i="144"/>
  <c r="J46" i="144"/>
  <c r="I46" i="144"/>
  <c r="L45" i="144"/>
  <c r="K45" i="144"/>
  <c r="J45" i="144"/>
  <c r="I45" i="144"/>
  <c r="L44" i="144"/>
  <c r="K44" i="144"/>
  <c r="J44" i="144"/>
  <c r="I44" i="144"/>
  <c r="L43" i="144"/>
  <c r="K43" i="144"/>
  <c r="J43" i="144"/>
  <c r="I43" i="144"/>
  <c r="L42" i="144"/>
  <c r="K42" i="144"/>
  <c r="J42" i="144"/>
  <c r="I42" i="144"/>
  <c r="L41" i="144"/>
  <c r="K41" i="144"/>
  <c r="J41" i="144"/>
  <c r="I41" i="144"/>
  <c r="L40" i="144"/>
  <c r="K40" i="144"/>
  <c r="J40" i="144"/>
  <c r="I40" i="144"/>
  <c r="L39" i="144"/>
  <c r="K39" i="144"/>
  <c r="J39" i="144"/>
  <c r="I39" i="144"/>
  <c r="L38" i="144"/>
  <c r="K38" i="144"/>
  <c r="J38" i="144"/>
  <c r="I38" i="144"/>
  <c r="L37" i="144"/>
  <c r="K37" i="144"/>
  <c r="J37" i="144"/>
  <c r="I37" i="144"/>
  <c r="L36" i="144"/>
  <c r="K36" i="144"/>
  <c r="J36" i="144"/>
  <c r="I36" i="144"/>
  <c r="L35" i="144"/>
  <c r="K35" i="144"/>
  <c r="J35" i="144"/>
  <c r="I35" i="144"/>
  <c r="L34" i="144"/>
  <c r="K34" i="144"/>
  <c r="J34" i="144"/>
  <c r="I34" i="144"/>
  <c r="L33" i="144"/>
  <c r="K33" i="144"/>
  <c r="J33" i="144"/>
  <c r="I33" i="144"/>
  <c r="L32" i="144"/>
  <c r="K32" i="144"/>
  <c r="J32" i="144"/>
  <c r="I32" i="144"/>
  <c r="L31" i="144"/>
  <c r="K31" i="144"/>
  <c r="J31" i="144"/>
  <c r="I31" i="144"/>
  <c r="L30" i="144"/>
  <c r="K30" i="144"/>
  <c r="J30" i="144"/>
  <c r="I30" i="144"/>
  <c r="L29" i="144"/>
  <c r="K29" i="144"/>
  <c r="J29" i="144"/>
  <c r="I29" i="144"/>
  <c r="L28" i="144"/>
  <c r="K28" i="144"/>
  <c r="J28" i="144"/>
  <c r="I28" i="144"/>
  <c r="L27" i="144"/>
  <c r="K27" i="144"/>
  <c r="J27" i="144"/>
  <c r="I27" i="144"/>
  <c r="L26" i="144"/>
  <c r="K26" i="144"/>
  <c r="J26" i="144"/>
  <c r="I26" i="144"/>
  <c r="L25" i="144"/>
  <c r="K25" i="144"/>
  <c r="J25" i="144"/>
  <c r="I25" i="144"/>
  <c r="L24" i="144"/>
  <c r="K24" i="144"/>
  <c r="J24" i="144"/>
  <c r="I24" i="144"/>
  <c r="L23" i="144"/>
  <c r="K23" i="144"/>
  <c r="J23" i="144"/>
  <c r="I23" i="144"/>
  <c r="L22" i="144"/>
  <c r="K22" i="144"/>
  <c r="J22" i="144"/>
  <c r="I22" i="144"/>
  <c r="L21" i="144"/>
  <c r="K21" i="144"/>
  <c r="J21" i="144"/>
  <c r="I21" i="144"/>
  <c r="L20" i="144"/>
  <c r="K20" i="144"/>
  <c r="J20" i="144"/>
  <c r="I20" i="144"/>
  <c r="L19" i="144"/>
  <c r="K19" i="144"/>
  <c r="J19" i="144"/>
  <c r="I19" i="144"/>
  <c r="L18" i="144"/>
  <c r="K18" i="144"/>
  <c r="J18" i="144"/>
  <c r="I18" i="144"/>
  <c r="L17" i="144"/>
  <c r="K17" i="144"/>
  <c r="J17" i="144"/>
  <c r="I17" i="144"/>
  <c r="L16" i="144"/>
  <c r="K16" i="144"/>
  <c r="J16" i="144"/>
  <c r="I16" i="144"/>
  <c r="L15" i="144"/>
  <c r="K15" i="144"/>
  <c r="J15" i="144"/>
  <c r="I15" i="144"/>
  <c r="L47" i="159"/>
  <c r="K47" i="159"/>
  <c r="J47" i="159"/>
  <c r="I47" i="159"/>
  <c r="L46" i="159"/>
  <c r="K46" i="159"/>
  <c r="J46" i="159"/>
  <c r="I46" i="159"/>
  <c r="L45" i="159"/>
  <c r="K45" i="159"/>
  <c r="J45" i="159"/>
  <c r="I45" i="159"/>
  <c r="L44" i="159"/>
  <c r="K44" i="159"/>
  <c r="J44" i="159"/>
  <c r="I44" i="159"/>
  <c r="L43" i="159"/>
  <c r="K43" i="159"/>
  <c r="J43" i="159"/>
  <c r="I43" i="159"/>
  <c r="L42" i="159"/>
  <c r="K42" i="159"/>
  <c r="J42" i="159"/>
  <c r="I42" i="159"/>
  <c r="L41" i="159"/>
  <c r="K41" i="159"/>
  <c r="J41" i="159"/>
  <c r="I41" i="159"/>
  <c r="L40" i="159"/>
  <c r="K40" i="159"/>
  <c r="J40" i="159"/>
  <c r="I40" i="159"/>
  <c r="L39" i="159"/>
  <c r="K39" i="159"/>
  <c r="J39" i="159"/>
  <c r="I39" i="159"/>
  <c r="L38" i="159"/>
  <c r="K38" i="159"/>
  <c r="J38" i="159"/>
  <c r="I38" i="159"/>
  <c r="L37" i="159"/>
  <c r="K37" i="159"/>
  <c r="J37" i="159"/>
  <c r="I37" i="159"/>
  <c r="L36" i="159"/>
  <c r="K36" i="159"/>
  <c r="J36" i="159"/>
  <c r="I36" i="159"/>
  <c r="L35" i="159"/>
  <c r="K35" i="159"/>
  <c r="J35" i="159"/>
  <c r="I35" i="159"/>
  <c r="L34" i="159"/>
  <c r="K34" i="159"/>
  <c r="J34" i="159"/>
  <c r="I34" i="159"/>
  <c r="L33" i="159"/>
  <c r="K33" i="159"/>
  <c r="J33" i="159"/>
  <c r="I33" i="159"/>
  <c r="L32" i="159"/>
  <c r="K32" i="159"/>
  <c r="J32" i="159"/>
  <c r="I32" i="159"/>
  <c r="L31" i="159"/>
  <c r="K31" i="159"/>
  <c r="J31" i="159"/>
  <c r="I31" i="159"/>
  <c r="L30" i="159"/>
  <c r="K30" i="159"/>
  <c r="J30" i="159"/>
  <c r="I30" i="159"/>
  <c r="L29" i="159"/>
  <c r="K29" i="159"/>
  <c r="J29" i="159"/>
  <c r="I29" i="159"/>
  <c r="L28" i="159"/>
  <c r="K28" i="159"/>
  <c r="J28" i="159"/>
  <c r="I28" i="159"/>
  <c r="L27" i="159"/>
  <c r="K27" i="159"/>
  <c r="J27" i="159"/>
  <c r="I27" i="159"/>
  <c r="L26" i="159"/>
  <c r="K26" i="159"/>
  <c r="J26" i="159"/>
  <c r="I26" i="159"/>
  <c r="L25" i="159"/>
  <c r="K25" i="159"/>
  <c r="J25" i="159"/>
  <c r="I25" i="159"/>
  <c r="L24" i="159"/>
  <c r="K24" i="159"/>
  <c r="J24" i="159"/>
  <c r="I24" i="159"/>
  <c r="L23" i="159"/>
  <c r="K23" i="159"/>
  <c r="J23" i="159"/>
  <c r="I23" i="159"/>
  <c r="L22" i="159"/>
  <c r="K22" i="159"/>
  <c r="J22" i="159"/>
  <c r="I22" i="159"/>
  <c r="L21" i="159"/>
  <c r="K21" i="159"/>
  <c r="J21" i="159"/>
  <c r="I21" i="159"/>
  <c r="L20" i="159"/>
  <c r="K20" i="159"/>
  <c r="J20" i="159"/>
  <c r="I20" i="159"/>
  <c r="L19" i="159"/>
  <c r="K19" i="159"/>
  <c r="J19" i="159"/>
  <c r="I19" i="159"/>
  <c r="L18" i="159"/>
  <c r="K18" i="159"/>
  <c r="J18" i="159"/>
  <c r="I18" i="159"/>
  <c r="L17" i="159"/>
  <c r="K17" i="159"/>
  <c r="J17" i="159"/>
  <c r="I17" i="159"/>
  <c r="L16" i="159"/>
  <c r="K16" i="159"/>
  <c r="J16" i="159"/>
  <c r="I16" i="159"/>
  <c r="L15" i="159"/>
  <c r="K15" i="159"/>
  <c r="J15" i="159"/>
  <c r="I15" i="159"/>
  <c r="K30" i="146"/>
  <c r="K29" i="146"/>
  <c r="K28" i="146"/>
  <c r="K27" i="146"/>
  <c r="K26" i="146"/>
  <c r="K25" i="146"/>
  <c r="K24" i="146"/>
  <c r="K23" i="146"/>
  <c r="K22" i="146"/>
  <c r="K21" i="146"/>
  <c r="K20" i="146"/>
  <c r="K19" i="146"/>
  <c r="K18" i="146"/>
  <c r="K17" i="146"/>
  <c r="K16" i="146"/>
  <c r="K15" i="146"/>
  <c r="K14" i="146"/>
  <c r="K13" i="146"/>
  <c r="K12" i="146"/>
  <c r="K11" i="146"/>
  <c r="K10" i="146"/>
  <c r="K9" i="146"/>
  <c r="J37" i="5"/>
  <c r="I37" i="5"/>
  <c r="H37" i="5"/>
  <c r="G37" i="5"/>
  <c r="F37" i="5"/>
  <c r="E37" i="5"/>
  <c r="D37" i="5"/>
  <c r="D65" i="5" s="1"/>
  <c r="C37" i="5"/>
  <c r="J9" i="5"/>
  <c r="I9" i="5"/>
  <c r="H9" i="5"/>
  <c r="G9" i="5"/>
  <c r="F9" i="5"/>
  <c r="E9" i="5"/>
  <c r="C9" i="5"/>
  <c r="G65" i="5" l="1"/>
  <c r="I65" i="5"/>
  <c r="H65" i="5"/>
  <c r="F65" i="5"/>
  <c r="E65" i="5"/>
  <c r="C65" i="5"/>
  <c r="J65" i="5"/>
  <c r="K9" i="5"/>
  <c r="K65" i="5" s="1"/>
  <c r="H13" i="97"/>
  <c r="F37" i="97"/>
  <c r="D13" i="97"/>
  <c r="G37" i="97"/>
  <c r="D16" i="97"/>
  <c r="H20" i="97"/>
  <c r="E25" i="97"/>
  <c r="H25" i="97" s="1"/>
  <c r="K81" i="5" l="1"/>
  <c r="K82" i="5" s="1"/>
  <c r="E37" i="97"/>
  <c r="H37" i="97" l="1"/>
  <c r="D37" i="97"/>
</calcChain>
</file>

<file path=xl/sharedStrings.xml><?xml version="1.0" encoding="utf-8"?>
<sst xmlns="http://schemas.openxmlformats.org/spreadsheetml/2006/main" count="3445" uniqueCount="1577">
  <si>
    <t>Informe de Avance Trimestral</t>
  </si>
  <si>
    <t>Unidad Responsable del Gasto: 02CD14 ALCALDÍA TLALPAN</t>
  </si>
  <si>
    <t xml:space="preserve">Período: </t>
  </si>
  <si>
    <t>Enero-Marzo 2024</t>
  </si>
  <si>
    <r>
      <rPr>
        <b/>
        <sz val="12"/>
        <rFont val="Source Sans Pro"/>
        <family val="2"/>
      </rPr>
      <t>Titular</t>
    </r>
    <r>
      <rPr>
        <b/>
        <vertAlign val="superscript"/>
        <sz val="12"/>
        <rFont val="Source Sans Pro"/>
        <family val="2"/>
      </rPr>
      <t xml:space="preserve"> </t>
    </r>
    <r>
      <rPr>
        <b/>
        <sz val="12"/>
        <rFont val="Source Sans Pro"/>
        <family val="2"/>
      </rPr>
      <t>:</t>
    </r>
  </si>
  <si>
    <r>
      <rPr>
        <b/>
        <sz val="12"/>
        <rFont val="Source Sans Pro"/>
        <family val="2"/>
      </rPr>
      <t>Responsable</t>
    </r>
    <r>
      <rPr>
        <b/>
        <vertAlign val="superscript"/>
        <sz val="12"/>
        <rFont val="Source Sans Pro"/>
        <family val="2"/>
      </rPr>
      <t xml:space="preserve"> </t>
    </r>
    <r>
      <rPr>
        <b/>
        <sz val="12"/>
        <rFont val="Source Sans Pro"/>
        <family val="2"/>
      </rPr>
      <t xml:space="preserve"> :</t>
    </r>
  </si>
  <si>
    <t xml:space="preserve">MATRIZ DE CONTROL DEL INFORME DE AVANCE TRIMESTRAL  </t>
  </si>
  <si>
    <t>Unidad Responsable del Gasto:</t>
  </si>
  <si>
    <t>02CD14 ALCALDÍA TLALPAN</t>
  </si>
  <si>
    <t>Período:</t>
  </si>
  <si>
    <t>ENERO-MARZO 2024</t>
  </si>
  <si>
    <t>Fecha de Elaboración:</t>
  </si>
  <si>
    <t>OBSERVACIÓN</t>
  </si>
  <si>
    <t>FORMATO</t>
  </si>
  <si>
    <t>NOMBRE</t>
  </si>
  <si>
    <t xml:space="preserve">ENTREGABLE </t>
  </si>
  <si>
    <t>FORMATOS FÍSICOS</t>
  </si>
  <si>
    <t>MEDIO MAGNÉTICO</t>
  </si>
  <si>
    <t>APLICA</t>
  </si>
  <si>
    <t>NO APLICA</t>
  </si>
  <si>
    <t>EXCEL</t>
  </si>
  <si>
    <t>PDF</t>
  </si>
  <si>
    <t>CARÁTULA</t>
  </si>
  <si>
    <t>CARATULA DEL INFORME DE AVANCE TRIMESTRAL</t>
  </si>
  <si>
    <t>RESUMEN EJECUTIVO</t>
  </si>
  <si>
    <t>RESUMEN EJECUTIVO DEL INFORME DE AVANCE TRIMESTRAL</t>
  </si>
  <si>
    <t>ECG</t>
  </si>
  <si>
    <t>EVOLUCIÓN PRESUPUESTAL POR CAPÍTULO DE GASTO</t>
  </si>
  <si>
    <t>EPC</t>
  </si>
  <si>
    <t>EVOLUCIÓN PRESUPUESTAL DE PARTIDAS CENTRALIZADAS O CONSOLIDADAS</t>
  </si>
  <si>
    <t>AP-RF</t>
  </si>
  <si>
    <t>AVANCE PRESUPUESTAL DE RECURSOS DE ORIGEN FEDERAL</t>
  </si>
  <si>
    <t>PPI</t>
  </si>
  <si>
    <t>PROGRAMAS Y PROYECTOS DE INVERSIÓN</t>
  </si>
  <si>
    <t>AP</t>
  </si>
  <si>
    <t>ADECUACIONES PRESUPUESTALES</t>
  </si>
  <si>
    <t>ADS-1</t>
  </si>
  <si>
    <t>AYUDAS, DONATIVOS Y SUBSIDIOS</t>
  </si>
  <si>
    <t>ADS-2</t>
  </si>
  <si>
    <t>AYUDAS, DONATIVOS Y SUBSIDIOS A FIDEICOMISOS</t>
  </si>
  <si>
    <t>SAP</t>
  </si>
  <si>
    <t>PROGRAMAS QUE OTORGAN SUBSIDIOS Y APOYOS A LA POBLACIÓN</t>
  </si>
  <si>
    <t>FIC</t>
  </si>
  <si>
    <t>FIDEICOMISOS CONSTITUIDOS</t>
  </si>
  <si>
    <t>AP-FAFA</t>
  </si>
  <si>
    <t>AVANCE PRESUPUESTAL DEL FONDO ADICIONAL DE FINANCIAMIENTO DE LAS ALCALDÍAS</t>
  </si>
  <si>
    <t>PPA</t>
  </si>
  <si>
    <t>PRESUPUESTO PARTICIPATIVO PARA ALCALDÍAS</t>
  </si>
  <si>
    <t>R-RAMA</t>
  </si>
  <si>
    <t>RECURSOS RESULTADOS DE LA APLICACIÓN DE MEDIDAS DE AUSTERIDAD</t>
  </si>
  <si>
    <t>6d</t>
  </si>
  <si>
    <t>ESTADO ANALÍTICO DEL EJERCICIO DEL PRESUPUESTO DE EGRESOS DETALLADO – LDF- (CLASIFICACIÓN DE SERVICIOS PERSONALES POR CATEGORÍA)</t>
  </si>
  <si>
    <t>Formato para el control interno de la DEIIRC</t>
  </si>
  <si>
    <t>Elaboró:</t>
  </si>
  <si>
    <t>Autorizó :</t>
  </si>
  <si>
    <t xml:space="preserve">INFORME DE AVANCE TRIMESTRAL  </t>
  </si>
  <si>
    <t>DESCRIPCIÓN</t>
  </si>
  <si>
    <t>IMPORTE</t>
  </si>
  <si>
    <t>EXPLICACIÓN</t>
  </si>
  <si>
    <t>1.- Explicación general a las variaciones del saldo del  compromiso  y ejercido  respecto al presupuesto modificado al periodo</t>
  </si>
  <si>
    <t>2.- Principales acciones realizadas durante el periodo</t>
  </si>
  <si>
    <t>3.- Explicación general a las acciones realizadas con recurso de origen federal.</t>
  </si>
  <si>
    <r>
      <rPr>
        <b/>
        <sz val="16"/>
        <rFont val="Source Sans Pro"/>
        <family val="2"/>
      </rPr>
      <t>Elaboró :</t>
    </r>
    <r>
      <rPr>
        <sz val="16"/>
        <rFont val="Source Sans Pro"/>
        <family val="2"/>
      </rPr>
      <t xml:space="preserve"> </t>
    </r>
    <r>
      <rPr>
        <b/>
        <sz val="12"/>
        <rFont val="Source Sans Pro"/>
        <family val="2"/>
      </rPr>
      <t> 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t>
    </r>
  </si>
  <si>
    <t xml:space="preserve">ECG EVOLUCIÓN PRESUPUESTAL POR CAPÍTULO DE GASTO </t>
  </si>
  <si>
    <t xml:space="preserve">Unidad Responsable de Gasto: </t>
  </si>
  <si>
    <t xml:space="preserve">CAPÍTULO
</t>
  </si>
  <si>
    <t>PRESUPUESTO
(Pesos con dos decimales)</t>
  </si>
  <si>
    <t>VARIACIÓN</t>
  </si>
  <si>
    <t xml:space="preserve">%
</t>
  </si>
  <si>
    <t>EXPLICACIÓN A LAS VARIACIONES DEL SALDO DEL COMPROMISO  Y EJERCIDO  RESPECTO AL PRESUPUESTO MODIFICADO AL PERIODO</t>
  </si>
  <si>
    <t>APROBADO</t>
  </si>
  <si>
    <t>MODIFICADO</t>
  </si>
  <si>
    <t>PROGRAMADO</t>
  </si>
  <si>
    <t>EJERCIDO</t>
  </si>
  <si>
    <t>SALDO DEL
COMPROMISO</t>
  </si>
  <si>
    <t>DEVENGADO</t>
  </si>
  <si>
    <t>PAGADO</t>
  </si>
  <si>
    <t>EJERCIDO + SALDO DEL COMPROMISO</t>
  </si>
  <si>
    <t>(SALDO DEL COMPROMISO + EJERCIDO)-MODIFICADO</t>
  </si>
  <si>
    <t>TOTAL GASTO CORRIENTE</t>
  </si>
  <si>
    <t>TOTAL GASTO DE CAPITAL</t>
  </si>
  <si>
    <t xml:space="preserve">TOTAL
URG </t>
  </si>
  <si>
    <t>EPC EVOLUCIÓN PRESUPUESTAL DE PARTIDAS CENTRALIZADAS O CONSOLIDADAS</t>
  </si>
  <si>
    <t xml:space="preserve">PARTIDA 
ESPECÍFICA
</t>
  </si>
  <si>
    <t xml:space="preserve">%
</t>
  </si>
  <si>
    <t>A)  EXPLICACIÓN A LAS VARIACIONES DEL SALDO DEL COMPROMISO Y EJERCIDO  RESPECTO AL PRESUPUESTO MODIFICADO AL PERIODO</t>
  </si>
  <si>
    <t xml:space="preserve">EJERCIDO + SALDO DEL COMPROMISO </t>
  </si>
  <si>
    <t>AP-RF  AVANCE PRESUPUESTAL DE RECURSOS DE ORIGEN FEDERAL</t>
  </si>
  <si>
    <t>FONDO, CONVENIO, SUBSIDIO O PARTICIPACIÓN: (1)</t>
  </si>
  <si>
    <t>Unidad Responsable de Gasto:</t>
  </si>
  <si>
    <t>ENERO- MARZO 2024</t>
  </si>
  <si>
    <t>FONDO</t>
  </si>
  <si>
    <t>15O140 No etiquetado recursos federales-participaciones a entidades federativas y municipios-participaciones en ingresos federales -2024-original de la URG</t>
  </si>
  <si>
    <t>R      E      S      U      L      T      A      D      O      S</t>
  </si>
  <si>
    <t>AVANCE
%</t>
  </si>
  <si>
    <t xml:space="preserve">APROBADO
</t>
  </si>
  <si>
    <t xml:space="preserve">MODIFICADO
</t>
  </si>
  <si>
    <t xml:space="preserve">PROGRAMADO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</si>
  <si>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</si>
  <si>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</si>
  <si>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</si>
  <si>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</si>
  <si>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</si>
  <si>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</si>
  <si>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</si>
  <si>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((EJERCIDO + SALDO DEL COMPROMISO )/ MODIFICADO)*100
</t>
  </si>
  <si>
    <t xml:space="preserve">PRINCIPALES ACCIONES REALIZADAS CON RECURSOS DE ORIGEN FEDERAL: </t>
  </si>
  <si>
    <t>15O240 No etiquetado recursos federales-participaciones a entidades federativas y municipios-fondo general de participaciones-2024-original de la URG</t>
  </si>
  <si>
    <t>15O340 No etiquetado recursos federales-participaciones a entidades federativas y municipios-fondo de fomento municipal-2024-original de la URG</t>
  </si>
  <si>
    <t>15O440 No etiquetado recursos federales-participaciones a entidades federativas y municipios- participaciones en el impuesto especial sobre producción y servicios-2024-original de la URG</t>
  </si>
  <si>
    <t>15O540 No etiquetado recursos federales-participaciones a entidades federativas y municipios- fondo de fiscalización y recaudación-2024-original de la URG</t>
  </si>
  <si>
    <t>15O640 No etiquetado recursos federales-participaciones a entidades federativas y municipios-participaciones a la venta final de gasolina y diesel-2024-original de la URG</t>
  </si>
  <si>
    <t>15OB40 No etiquetado recursos federales-participaciones a entidades federativas y municipios- participaciones en el impuesto sobre automóviles nuevos-2024-original de la URG</t>
  </si>
  <si>
    <t>15OC40 No etiquetado recursos federales-participaciones a entidades federativas y municipios-fondo de compensación del impuesto de automóviles nuevos (isan) -2024-original de la URG</t>
  </si>
  <si>
    <t>15OG40 No etiquetado recursos federales-participaciones a entidades federativas y municipios-incentivo por la recaudación del isr de bienes inmuebles-2024-original de la URG</t>
  </si>
  <si>
    <t>25P140 Etiquetado recursos federales-aportaciones federales para entidades federativas y municipios-fondo de aportaciones para el fortalecimiento de los municipios y las demarcaciones territoriales del distrito federal (FORTAMUN)-2024-original de la URG</t>
  </si>
  <si>
    <t>25P144 "Etiquetado recursos
federales-aportaciones federales para entidades federativas y
municipios-fondo de aportaciones para el fortalecimiento de los
municipios y las demarcaciones territoriales del Distrito Federal
(FORTAMUN)-2024-Líquida de interés de recursos adicionales de
principal"</t>
  </si>
  <si>
    <t>25P640 Etiquetado recursos federales-aportaciones federales para entidades federativas y municipios-fondo de aportaciones para la infraestructura social (FAIS)-2024-original de la URG</t>
  </si>
  <si>
    <t>25P644 "Etiquetado recursos
federales-aportaciones federales para entidades federativas y
municipios-fondo de aportaciones para la infraestructura social
(FAIS)-2024-líquida de interés de recursos adicionales de principal</t>
  </si>
  <si>
    <t>PPI PROGRAMAS Y PROYECTOS DE INVERSIÓN</t>
  </si>
  <si>
    <t xml:space="preserve">CLAVE
PROYECTO DE INVERSIÓN
</t>
  </si>
  <si>
    <t>DENOMINACIÓN DEL PROYECTO DE INVERSIÓN</t>
  </si>
  <si>
    <t>AVANCE 
%</t>
  </si>
  <si>
    <t>DESCRIPCION DE ACCIONES REALIZADAS</t>
  </si>
  <si>
    <t xml:space="preserve">TOTAL URG </t>
  </si>
  <si>
    <t>PRESUPUESTO  
(Pesos con dos decimales)</t>
  </si>
  <si>
    <t>VARIACIÓN %:
((MODIFICADO/APROBADO)-1)*100</t>
  </si>
  <si>
    <t>NÚMERO DE AFECTACIÓN</t>
  </si>
  <si>
    <t>DESTINO DE GASTO</t>
  </si>
  <si>
    <t>AMPLIACIÓN</t>
  </si>
  <si>
    <t>REDUCCIÓN</t>
  </si>
  <si>
    <t>CAUSAS DE LAS ADECUACIONES AL PRESUPUESTO</t>
  </si>
  <si>
    <t>IMPACTO AL CUMPLIMIENTOS DE METAS</t>
  </si>
  <si>
    <t>ADS-1 AYUDAS, DONATIVOS Y SUBSIDIOS</t>
  </si>
  <si>
    <t>ÁREA FUNCIONAL</t>
  </si>
  <si>
    <t>CLAVE Y DENOMINACIÓN DE LA PARTIDA ESPECÍFICA</t>
  </si>
  <si>
    <t xml:space="preserve"> BENEFICIARIO</t>
  </si>
  <si>
    <t>PRESUPUESTO EJERCIDO
(Pesos con dos decimales)</t>
  </si>
  <si>
    <t>CARACTERÍSTICAS</t>
  </si>
  <si>
    <t>FI-F-SF-AI-PP</t>
  </si>
  <si>
    <t>TIPO</t>
  </si>
  <si>
    <t>TOTAL</t>
  </si>
  <si>
    <t>ADS-2  AYUDAS, DONATIVOS Y SUBSIDIOS A FIDEICOMISOS</t>
  </si>
  <si>
    <t>NOMBRE DEL FIDEICOMISO</t>
  </si>
  <si>
    <t>MONTO
(Pesos con dos decimales)</t>
  </si>
  <si>
    <t>DESTINO DEL GASTO</t>
  </si>
  <si>
    <t xml:space="preserve">FI-F-SF-AI-PP
</t>
  </si>
  <si>
    <t>INGRESO</t>
  </si>
  <si>
    <t>GASTO</t>
  </si>
  <si>
    <t>RENDIMIENTOS
FINANCIEROS</t>
  </si>
  <si>
    <t>SALDO</t>
  </si>
  <si>
    <t>TOTAL URG</t>
  </si>
  <si>
    <t xml:space="preserve"> </t>
  </si>
  <si>
    <t>SAP   PROGRAMAS QUE OTORGAN SUBSIDIOS Y APOYOS A LA POBLACIÓN</t>
  </si>
  <si>
    <r>
      <rPr>
        <b/>
        <sz val="9"/>
        <color theme="0"/>
        <rFont val="Source Sans Pro"/>
        <family val="2"/>
      </rPr>
      <t>DENOMINACIÓN DEL PROGRAMA</t>
    </r>
    <r>
      <rPr>
        <b/>
        <vertAlign val="superscript"/>
        <sz val="9"/>
        <color theme="0"/>
        <rFont val="Source Sans Pro"/>
        <family val="2"/>
      </rPr>
      <t>1/</t>
    </r>
  </si>
  <si>
    <t>FECHA DE PUBLICACIÓN DE REGLAS DE OPERACIÓN</t>
  </si>
  <si>
    <t xml:space="preserve">ALCALDÍA  </t>
  </si>
  <si>
    <t>COLONIA</t>
  </si>
  <si>
    <t xml:space="preserve"> TIPO</t>
  </si>
  <si>
    <t xml:space="preserve"> TOTAL</t>
  </si>
  <si>
    <t xml:space="preserve">1/ Se refiere a programas que cuentan con reglas de operación publicadas en la Gaceta Oficial de la Ciudad de México. </t>
  </si>
  <si>
    <t>FIC  FIDEICOMISOS CONSTITUIDOS</t>
  </si>
  <si>
    <t>DATOS GENERALES DEL FIDEICOMISO</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</si>
  <si>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</si>
  <si>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</si>
  <si>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</si>
  <si>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</si>
  <si>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</si>
  <si>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</si>
  <si>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</si>
  <si>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</si>
  <si>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PRESUPUESTAL DEL FIDEICOMISO</t>
  </si>
  <si>
    <t>Disponibilidad de Recursos al Finalizar el Trimestre Anterior: (a)</t>
  </si>
  <si>
    <t>Disponibilidad de Recursos al Finalizar el Trimestre de Referencia: (b)</t>
  </si>
  <si>
    <t>Variación de la Disponibilidad = (b)-(a)</t>
  </si>
  <si>
    <t>ESTADO FINANCIERO DEL FIDEICOMISO</t>
  </si>
  <si>
    <t xml:space="preserve">Activo: </t>
  </si>
  <si>
    <t>Pasivo:</t>
  </si>
  <si>
    <t xml:space="preserve">Capital: </t>
  </si>
  <si>
    <t>AVANCE PRESUPUESTAL DEL FIDEICOMISO</t>
  </si>
  <si>
    <t xml:space="preserve">Naturaleza del Gasto:  </t>
  </si>
  <si>
    <t xml:space="preserve">Destino del Gasto: </t>
  </si>
  <si>
    <t xml:space="preserve">Monto Ejercido: </t>
  </si>
  <si>
    <t>AP-FAFA  AVANCE PRESUPUESTAL DEL FONDO ADICIONAL DE FINANCIAMIENTO DE LAS ALCALDÍAS</t>
  </si>
  <si>
    <t>Alcaldía:</t>
  </si>
  <si>
    <t>ESTRUCTURA VALOR PÚBLICO</t>
  </si>
  <si>
    <t>DENOMINACIÓN
DEL PROYECTO APROBADO</t>
  </si>
  <si>
    <t>EJE</t>
  </si>
  <si>
    <t>SUB
EJE</t>
  </si>
  <si>
    <t>SUB
SUB
EJE</t>
  </si>
  <si>
    <t xml:space="preserve">
(SALDO DEL COMPROMISO + EJERCIDO) / MODIFICADOI)*100
</t>
  </si>
  <si>
    <r>
      <rPr>
        <b/>
        <sz val="9"/>
        <color theme="0"/>
        <rFont val="Source Sans Pro"/>
        <family val="2"/>
      </rPr>
      <t>ACCIONES REALIZADAS CON RECURSOS DEL FONDO ADICIONAL DE FINANCIAMIENTO DE LAS ALCALDÍAS:</t>
    </r>
    <r>
      <rPr>
        <b/>
        <vertAlign val="superscript"/>
        <sz val="9"/>
        <color theme="0"/>
        <rFont val="Source Sans Pro"/>
        <family val="2"/>
      </rPr>
      <t xml:space="preserve"> </t>
    </r>
  </si>
  <si>
    <t>PPA PRESUPUESTO PARTICIPATIVO PARA ALCALDÍAS</t>
  </si>
  <si>
    <t>Ejercicio:</t>
  </si>
  <si>
    <t>UNIDAD TERRITORIAL</t>
  </si>
  <si>
    <t>PROYECTO</t>
  </si>
  <si>
    <t>AVANCE EN LA EJECUCIÓN DEL
 PROYECTO
%</t>
  </si>
  <si>
    <t>AVANCE PRESUPUESTAL
%</t>
  </si>
  <si>
    <t>CLAVE</t>
  </si>
  <si>
    <t>DENOMINACIÓN</t>
  </si>
  <si>
    <t>GANADOR</t>
  </si>
  <si>
    <t>SUSTITUTO</t>
  </si>
  <si>
    <t>CAPÍTULO DE GASTO</t>
  </si>
  <si>
    <t>(SALDO DEL COMPROMISO +EJERCIDO /MODIFICADO *100</t>
  </si>
  <si>
    <t>NÚMERO</t>
  </si>
  <si>
    <t>OFICIO AUTORIZACIÓN</t>
  </si>
  <si>
    <t>R-RAMA RECURSOS RESULTADOS DE LA APLICACIÓN DE MEDIDAS DE AUSTERIDAD</t>
  </si>
  <si>
    <t>CAPÍTULO</t>
  </si>
  <si>
    <t xml:space="preserve">CONCEPTO
</t>
  </si>
  <si>
    <t>RECURSOS DERIVADOS DE LA APLICACIÓN DE LAS MEDIDAS DE AUSTERIDAD
(  LATRPERCDMX )</t>
  </si>
  <si>
    <t xml:space="preserve">ORIGEN
</t>
  </si>
  <si>
    <t xml:space="preserve">MONTO
</t>
  </si>
  <si>
    <t xml:space="preserve">DESTINO DE LOS RECURSOS
</t>
  </si>
  <si>
    <t>Estado Analítico del Ejercicio del Presupuesto de Egresos Detallado - LDF (Clasificación de Servicios Personales por Categoría)</t>
  </si>
  <si>
    <t>Del 1 de Enero al 31 de Marzo de 2024</t>
  </si>
  <si>
    <t>(PESOS)</t>
  </si>
  <si>
    <t xml:space="preserve">C O N C E P T O  </t>
  </si>
  <si>
    <t>EGRESOS</t>
  </si>
  <si>
    <t>SUBEJERCICIO</t>
  </si>
  <si>
    <t>AMPLIACIONES /
REDUCCIONES</t>
  </si>
  <si>
    <t>I. GASTO NO ETIQUETADO (A+B+C+D+E+F)</t>
  </si>
  <si>
    <t>A. Personal Administrativo y de Servicio Público</t>
  </si>
  <si>
    <t>B. Magisterio</t>
  </si>
  <si>
    <t>C. Servicios de Salud C = (c1+c2)</t>
  </si>
  <si>
    <t>c1) Personal Administrativo</t>
  </si>
  <si>
    <t>c2) Personal Médico, Paramédico y Afín</t>
  </si>
  <si>
    <t>D. Seguridad Pública</t>
  </si>
  <si>
    <t>E. Gastos Asoc. a la Implemt.  de Nvas. Leyes Fed. o Ref. de las Mismas E = (e1+e2)</t>
  </si>
  <si>
    <t>e1 )Nombre del Programa o Ley 1</t>
  </si>
  <si>
    <t>e2) Nombre del Programa o Ley 2</t>
  </si>
  <si>
    <t>F. Sentencias Laborales Definitivas</t>
  </si>
  <si>
    <t>II. GASTO ETIQUETADO  (A+B+C+D+E+F)</t>
  </si>
  <si>
    <t>TOTAL DEL GASTO EN SERVICIOS PERSONALES III = (I+II)</t>
  </si>
  <si>
    <t>C.P. Guillermo Najera Gómez</t>
  </si>
  <si>
    <t>Director General de Administración</t>
  </si>
  <si>
    <t>Mtro. Aurelio Alfredo Reyes García</t>
  </si>
  <si>
    <t>Lic. Daniel Alberto Pastrana Neria</t>
  </si>
  <si>
    <t>Subdirector de Presupuesto</t>
  </si>
  <si>
    <t xml:space="preserve">Gerardo Nieto García </t>
  </si>
  <si>
    <t>Director de Recursos Financieros y Presupuestales</t>
  </si>
  <si>
    <t>x</t>
  </si>
  <si>
    <t>Gerardo Nieto García</t>
  </si>
  <si>
    <t>02CD14 ALCALDÍA TLALPAN02CD14 ALCALDÍA TLALPAN</t>
  </si>
  <si>
    <t xml:space="preserve"> Encargado del Despacho de  la Alcaldía Tlalpan</t>
  </si>
  <si>
    <t>Etiquetas de fila</t>
  </si>
  <si>
    <t>Suma de APROBADO</t>
  </si>
  <si>
    <t>Suma de MODIFICADO</t>
  </si>
  <si>
    <t>Suma de PROGRAMADO</t>
  </si>
  <si>
    <t>Suma de EJERCIDO</t>
  </si>
  <si>
    <t>Suma de SALDO DEL
COMPROMISO</t>
  </si>
  <si>
    <t>Suma de DEVENGADO</t>
  </si>
  <si>
    <t>Suma de PAGADO</t>
  </si>
  <si>
    <t>1</t>
  </si>
  <si>
    <t>1000_Servicios_Personales</t>
  </si>
  <si>
    <t>2000_Materiales_y_Suministros</t>
  </si>
  <si>
    <t>3000_Servicios_Generales</t>
  </si>
  <si>
    <t>4000_Transferencias, asignaciones, subsidios y otras ayudas.</t>
  </si>
  <si>
    <t>7000_Inversiones financieras y otras provisiones.</t>
  </si>
  <si>
    <t>2</t>
  </si>
  <si>
    <t>5000_Bienes muebles, inmuebles e intangibles.</t>
  </si>
  <si>
    <t>6000_Inversión pública.</t>
  </si>
  <si>
    <t>Total general</t>
  </si>
  <si>
    <t>A24NR0131</t>
  </si>
  <si>
    <t>A24NR0132</t>
  </si>
  <si>
    <t>A24NR0133</t>
  </si>
  <si>
    <t>A24NR0134</t>
  </si>
  <si>
    <t>A24NR0135</t>
  </si>
  <si>
    <t>A24NR0136</t>
  </si>
  <si>
    <t>A24NR0137</t>
  </si>
  <si>
    <t>A24NR0138</t>
  </si>
  <si>
    <t>A24NR0139</t>
  </si>
  <si>
    <t>A24NR0140</t>
  </si>
  <si>
    <t>A24NR0141</t>
  </si>
  <si>
    <t>A24NR0274</t>
  </si>
  <si>
    <t>A24NR0275</t>
  </si>
  <si>
    <t>A24NR0276</t>
  </si>
  <si>
    <t>A24NR0277</t>
  </si>
  <si>
    <t>A24NR0278</t>
  </si>
  <si>
    <t>A24NR0279</t>
  </si>
  <si>
    <t>A24NR0280</t>
  </si>
  <si>
    <t>O24NR0157</t>
  </si>
  <si>
    <t>O24NR0158</t>
  </si>
  <si>
    <t>O24NR0159</t>
  </si>
  <si>
    <t>O24NR0160</t>
  </si>
  <si>
    <t>O24NR0161</t>
  </si>
  <si>
    <t>O24NR0162</t>
  </si>
  <si>
    <t>O24NR0163</t>
  </si>
  <si>
    <t>O24NR0164</t>
  </si>
  <si>
    <t>O24NR0165</t>
  </si>
  <si>
    <t>O24NR0166</t>
  </si>
  <si>
    <t>O24NR0167</t>
  </si>
  <si>
    <t>O24NR0168</t>
  </si>
  <si>
    <t>O24NR0169</t>
  </si>
  <si>
    <t>O24NR0170</t>
  </si>
  <si>
    <t>O24NR0171</t>
  </si>
  <si>
    <t>O24NR0791</t>
  </si>
  <si>
    <t>O24NR0792</t>
  </si>
  <si>
    <t>O24NR0793</t>
  </si>
  <si>
    <t>Adquisición de Equipo Audiovisual</t>
  </si>
  <si>
    <t>META 1: 2 EAV: Adquisición de *1 Cámara Canon EOS 6D Mark II con lente EF 24-105 mm F/4.5-5.6 L IS II USM, *1 Lente Canon ef 100-400 mm F/4.5.-5.6 L IS II USM</t>
  </si>
  <si>
    <t>Adquisición de Software</t>
  </si>
  <si>
    <t>Meta 1: 1,001 (EIN): Adquisición de *1000 licencias antivirus de protección en la nube con endpoint, *1 licencia de software de filtrado de correo electrónico y protección contra spam, virus, troyanos phishing y contenido no deseado.</t>
  </si>
  <si>
    <t>Adquisición de Equipo de Computo y Red</t>
  </si>
  <si>
    <t>Meta 1: 129 (EIN): Adquisición de *10 Escáner con alimentador automático de documentos, *12 Impresora monocromática laser tipo 1, *7 Impresora multifuncional de inyección de tinta (escáner, impresora y copiadora), *4 PC de escritorio (perfil de diseñador con paquetería OEM, *50 PC de escritorio (perfil administrativo con paquetería OEM), *5 videoproyector, *10 PC portátil tipo 1 administrativo (Laptop, con paquetería OEM), *5 Acces Point para exteriores, *10 Switch tipo 1, *8 Switch tipo 2, *8 Switch tipo 3 *estándares de la ADIP.</t>
  </si>
  <si>
    <t>Adquisición de vehículos</t>
  </si>
  <si>
    <t xml:space="preserve">META 1: 2 (VOA): Adquisición de *1 camioneta Motor 2.4L a gasolina, Doble Cabina. Potencia 141 HP.148 lb-pie de torque. Transmisión manual de 5 velocidades. Tracción 4x2.Dirección hidráulica.  * 1 Camioneta De 12 Pasajeros Tipo Urvan, Motor Tipo Gasolina Número De Cilindros, Desplazamiento 2.5 L Transmisión Manual De 5 Velocidades, Equipamiento Aire Acondicionado Frontal, Aire Acondicionado Trasero, Asiento Del Conductor Ajuste Manual (Deslizable Y Reclinable), Asientos Traseros Reclinables, Bocinas, Portavasos , Sistema De Audio Am/Fm/Cd/Aux-In, Ventilas De Aire Acondicionado Frontales, Ventilas De Aire Acondicionado Traseras, Exterior Cristales En 2a. Y 3a. Fila Tintados De Verde,  Defensa Delantera Y Trasera Al Color De La Carrocería, Desempañador Trasero (Con Temporizador), Faros Antiniebla, Limpiaparabrisas Delantero Con Función Intermitente, Limpiaparabrisas Trasero.                  </t>
  </si>
  <si>
    <t>Adquisición de Maquinaria y Herramienta</t>
  </si>
  <si>
    <t>META 1: 19 (HER): Adquisición de *5 Atornillador Eléctrico, Potente motor de 6 amperes con 0-4,000 RPM, peso 1.4 kg, Luz L.E.D. integrada *2 Carro Transportador de Oxigeno MK-S35 Acero inoxidable, 123cm, *4 Escalera Extensible Aluminio, máx. 7 Mts., 24 Peldaños, hasta 90kg *5 Esmeriladora El mini esmeril a batería de 5 bosch gws 180-li, 18v,con motor sin escobillas de carbón, protección contra polvo, *3 Gato Hidraulico Y Mecanico Ghpl-4t Formato gato hidráulico de patín Peso máximo soportado 4 t. META 2: 14 (MAQ): Adquisición de *2 Hidrolavadora Eléctrica Kärcher, Presión máxima: 1800 psi, Manguera DE 8 m, Mango para transportar, *2 Esmeril de Banco Modelo: GB801 MKT01, Peso: 20 kg,1 gafas, Discos Diámetro del disco: 205 mm, *5 Motosierra Modelo: MS 210, Tipos de combustible: gasolina, Potencia: 2.2 cv, Cilindrada: 35.2 cc, Largo de las barras compatibles: 40 cm., Peso: 4.4 kg., Capacidad del tanque: 0.27 L, Tipo de cadena: Picco Micro 3) *5 Motosierra Fuente de energía: Alimentado por combustible, Peso del producto: 6,86 Kg., Dimensiones del producto: 81L x 23W x 25H cm.</t>
  </si>
  <si>
    <t>Adquisición de  * 1 Equipo retroexcavadora con potencia de 85 hp.</t>
  </si>
  <si>
    <t>META 1: 1 (MAQ): Adquisición de * 1 Maquina Retroexcavadora con potencia de 97 HP, 72 KW, 4 cilindros, motor a diesel con turbo, tracción 4 x 4, con kit hidráulico, cabina con ventilador, cucharón de uso general de 88", desplazamiento lateral, cucharón trasero de 28", estabilizadores rectos, peso de operación 7.31 toneladas.</t>
  </si>
  <si>
    <t>Adquisición de Máquinas</t>
  </si>
  <si>
    <t>META 1: 50 (MAQ): Adquisición de *12 Podadora de altura a gasolina con vástago telescópico, cadena de 3/8" P PMM3-61, potencia 1.4 HP/1.05 KW, cilindrada 31.4 CM3, longitud de corte 30 CM, *10 Motosierra con motor 2-mix, con potencia 1,87 HP/1.4 KW., longitud de corte 35-40 CM, 14-16", paso de cadena 3/8",  *12   Motosierra con potencia 2.1 HP/1.6 KW., , cilindrada 35.2 CM3, peso 4,4 KG, PICCO espada de 18", * 5   Motosierra con potencia 5.2 HP/3.9 KW., , cilindrada 72.2 CM3, peso 6,2 KG,  *5   Motosierra con motor 2 mix, potencia 7.2 HP/5.4 KW., cilindrada 91.1 CM3, peso sin conjunto de corte 7,4 KG, *6   Corta setos de gasolina con motor 2-mix, potencia 1.0 HP/0.75 KW., cilindrada 27.2 CM3, peso 5 KG.</t>
  </si>
  <si>
    <t>Adquisición de mobiliario</t>
  </si>
  <si>
    <t>Adquisición de : 382(MOB)*10Sillas de visita asiento y respaldo acojinado estructura de tubular tapizada en color negro,*15Sillas coloniales respaldo y asiento acojinado tapizada,*30Sillas secretarial con respaldo acojinado estructura de tubular, tapizada en color negro,*150 Sillas secretariales respaldo medio con soporte lumbar y mecanismo para ajuste de altura que permite una mejor postura lumbar, base en forma de estrella de 5 puntas con ruedas,*50sillones semiejecutivos tapizado en imitación piel color negro estructura metálica con recubrimiento de polipropileno giratorio respaldo medio,*20Escritorios  rectangulares de madera con medida de 48"wx30"dx29"h con un pedestal de tres cajones con corredera telescópica con un peso de 45" kilos por cajón jaladeras metálicas pintadas en color níquel,*30Ventiladores de pared con rotación 18 pulgadas,*10Gabinetes universal metálico medida alto 180 ancho o frente 88 con 3 entrepaños cerradura con llave,*4Sillas de piel con respaldo alto regenerada con espuma gruesa asiento y respaldo de 5" de grosor,*3Archivero vertical de 3 gavetas con cerradura y base de metal 105x47x60cm,*2Cajoneras con dos cajones altura 59.05 cm anchura 43 cm color olmo,*45Sillas gerencial de tela color negro ancho 19x20" alto 17-21" peso 32 capacidad 275,*10Sillas fijas de tela color negro asiento y respaldo acojinado y forrado con tela, largoxanchoxalto 50x45x82cm,*2Pizarrones  blanco 90x1.20 cm,*1Mesa con ruedas para computadora 78cm alto, 55cm ancho color natural.</t>
  </si>
  <si>
    <t>Adquisicion de Vehiculos de Supervisión</t>
  </si>
  <si>
    <t>META 1: 4 (VOA): Adquisición de *2  camionetas de una cabina  4x4 con batea con valizado institucional, *1 camioneta de doble cabina 4x4 con batea sin valizado institucional y *1 camioneta 4x4 cerrada sin valizado institucional.</t>
  </si>
  <si>
    <t>Adquisición de camionetas</t>
  </si>
  <si>
    <t>META 1: 3 (VOA): Adquisición de  *3 Camionetas tipo pick up con cabina de 750 kilos de carga, Motor 1.3 l firefly, combustible de gasolina, cilindros 4 poetncia 98 hp @ 6,000 rpm, torque 94lb-pe@ 4,000 rpm transmisión manual - 5 velocidades indicador de cambio de velocidad tracción delantera (fwd) asistencia de tracción tc+ suspensión frontal mcpherson suspensión trasera eje de torsión rígido dirección eléctrica diámetro de giro 10.7.</t>
  </si>
  <si>
    <t>Adquisición de Vehiculos Pick up</t>
  </si>
  <si>
    <t>META 1: 2 (VOA): Adquisición de *2 Vehículos de serie, con prestaciones de pick-up Cabina Doble 4x4, 0Km. Capacidad mínima para 5 cinco personas sentadas.Motor diésel de inyección electrónica con cilindrada no menor a 2.3cc. Y potencia máxima no menor a los 150 CV. Con autonomía de marcha superior a los 500 Km. Transmisión mediante caja de velocidades Manual con un mínimo de 6 seis velocidades hacia adelante y reversa. Tracción tipo 4x4 con tracción en las 4 cuatros ruedas con reducción de velocidad y alta potencia (4x4 alta y baja) aplicables electrónicamente incluido control de tracción. Dirección asistida y frenos de disco en las ruedas delanteras con sistema ABS en los circuitos de freno. Capacidad de carga de no menor de 500 Kg</t>
  </si>
  <si>
    <t>Adquisición de equipo audiovisual para fomentar las actividades, servicios, atractivos y productos turísticos de la Alcaldía Tlalpan.</t>
  </si>
  <si>
    <t>Meta 1: 1 (EAV): Adquisición de 1 pantalla led 4k UHD inteligente de 50 pulgadas, con capacidad de reproducir videos a traves de distintos dispositivos moviles, como memorias USB. Con conexiones HDMI, Wifi. AV, el equipo será utilizado para equipar el módulo de información turística ubicado en el centro de Tlalpan, logrando mostrar a través de videos la oferta turística de la Alcaldía, logrando incidir en un mayor número de personas incluyendo aquellas con alguna discapacidad auditiva.</t>
  </si>
  <si>
    <t xml:space="preserve">Adquisición de mochilas sopladoras </t>
  </si>
  <si>
    <t>Meta 1: 2 (MAQ): Adquisición de 2 sopladoras de mochila ligera y compacta con un motor de 2 tiempos y una potencia de 3.5 hp y una cilindrada de 56.5 cc, las mochilas sopladoras seran utilizadas para el mantenimiento adecuado al Parque lúdico Macondo.</t>
  </si>
  <si>
    <t xml:space="preserve">Adquisición de Sistemas de Posicionamiento Global </t>
  </si>
  <si>
    <t>Meta 1: 9 (EIN): Adquisición de 9 Sistemas de Posicionamiento Global (GPS),  US/Can TopoActive tipo Montana 750i, pantalla tyactil de 5 pulgadas y Mapas Topo enrutables; múltiples redes GNSS, sensores ABC; comunicación por satélite inReach y con conectividad a Wi-Fi, BLUETOOTH, ANT+.</t>
  </si>
  <si>
    <t xml:space="preserve">Adquisición de computadoras e impresora multifuncional  </t>
  </si>
  <si>
    <t>Meta 1: 28 (COM): Adquisición de *18 PC de escritorio perfil administrativo Intel Core i3-13100 de 8 GB de RAM, *4 PC de escritorio perfil  diseñador y especialista intel i5-12600k, 15 GB de RAM, *6 PC portátil intel core i7-10750H. 16 GB de RAM. Meta 2: 1 (EIN): Adquisición de *1 impresora multifuncional de inyección de tinta (escáner, impresora y copiadora)</t>
  </si>
  <si>
    <t xml:space="preserve">Adquisición de sillas y escritorios </t>
  </si>
  <si>
    <t>Meta 1: 140 (MOB): Adquisición de *20 Escritorio secretarial fabricado con MDF o melamina, color a elegir, cubierta en 25 mm y archivero de 3 gavetas y cerradura. Con dimensiones de 150 cm de largo, 60 cm de ancho y 75 cm de altura aproximadamente; *60 Silla de visita apilable, con estructura de acero o metálica, ergonómica, con tapíz en tela de color negro tipo pliana, con asiento grueso, respaldo acolchado y reposabrazos; *20 Silla ejecutiva, forrada con tela tipo mesh con descansabrazos removibles, color negro, respaldo alto acolchado  (soporte lumbar), asiento acolchado, base giratoria en forma de estrella de 5 puntas, ajuste neumatico de altura; *40 Mueble para computadora. Modulo de computo con cubierta, entrepaño superior e inferior en melamina de 16 mm, con canto PVC, estructura metalica de 2" x 1" tubular rectangular con soportes redondos, porta CPU de alambrón, con ruedas.</t>
  </si>
  <si>
    <t>Adquisición de maquinaria para labores del área de educación ambiental</t>
  </si>
  <si>
    <t>Meta 1: 20 (MAQ): Adquisición de *5 Motosierra robusta de gasolina para corte forestal, con freno de cadena de activación automática, con barra de 50.8 cm y cadena de hierro fundido ms-250, dimensiones: 86 cm de largo, 27 cm de ancho y 25 cm de alto; *5 Desmalezadora/ desbrozadora de manillar abierto, con peso sin herramientas de 5.3 kg, cuchilla de corte corta hierbas 230-2; *5 Corta setos con motor de gasolina 26cc, uso profesional, con cuchillas de corte bilateral; *5 Podadora de altura telescópica profesional ht105 Stihl.</t>
  </si>
  <si>
    <t>Adquisición de radiolocalizadores como medio de comunicación en caso de siniestro</t>
  </si>
  <si>
    <t>META 1: 7 (ECO): Adquisición de *7 Radiolocalizador vía satélite. Radio portátil, analógico, intrínseco de 5 watts, 64 canales, roaming, encriptacion, GPS, Inc. Antena, bateria, cargador y clip NX1300-NK-IS</t>
  </si>
  <si>
    <t>Obras y seguimiento en diversas ubicaciones de la Alcaldía con recursos FAIS</t>
  </si>
  <si>
    <t>META 1: 58,333 (M2): Rehabilitación de la superficie de rodamiento (Repavimentación Asfáltica) en 58,333 M2 con capeta asfáltica llevando a cabo las siguientes acciones: Preliminares (Trazo y nivelación para desplante de estructura para vialidad, con equipo de topografía.); fresado de carpeta (máquina perfiladora); carga y acarreo (material producto de demoliciones, cortes y excavaciones); barrido previo al riego de impregnación (emulsión asfáltica RR-2K ); tendido de carpeta asfáltica (colocación de concreto asfáltico templado que incluye renivelación con agregado de 19 mm (3/4) de diámetro, 5 a 7.5 cm. de espesor compactado al 95% de su densidad).</t>
  </si>
  <si>
    <t>Obras para la ejecución de Proyectos correspondientes al Presupuesto Participativo correspondiente al ejercicio 2024</t>
  </si>
  <si>
    <t>Obras para la ejecución de Proyectos correspondientes al Presupuesto Participativo en 77 Comités Ciudadanos en diversas ubicaciones del perímetro de la Alcaldía, Obras en  Vialidades, Luminarias, Banquetas y Guarniciones, Espacios Públicos, Drenaje, áreas de U.Habitacionales, etc. en el Marco del Presupuesto Participativo en  77  Comités Ciudadanos en diversas ubicaciones del perímetro de la Alcaldía, con especificaciones que contengan la información necesaria para definir los aspectos para las acciones o trabajos en la zona. Así como el análisis económico de Obra Pública. Es importante mencionar que igualmente se llevarán a cabo los proyectos como incluyendo la Planeación y Diseños de Ingeniería Civil, la planeación y diseños Urbanos, Arquitectónico, como complemento a esto se supervisarán los estudios, proyectos, factibilidades y consultorías verificando el cumplimiento de programas propuestos por los contratistas, control de calidad de ejecución de los trabajos, verificación del cumplimiento de la Ley de Obras Públicas de la Ciudad de México y su reglamento, así como las políticas Administrativas, bases y lineamientos en materia de Obra Pública y de las disposiciones que de ella emanen.</t>
  </si>
  <si>
    <t>Trabajos para la construcción, ampliación, rehabilitación, mantenimiento  y  mejoramiento de inmuebles deportivos, culturales, educativos, sociales y comerciales.</t>
  </si>
  <si>
    <t>Meta 1: 16 (INM): Se realizarán trabajos para la Construcción, ampliación, rehabilitación, mantenimiento, mejoramiento a dieciséis inmuebles tales como: Deportivos, Culturales, Educativos y Sociales en diversas ubicaciones. Trabajos a realizar: Trazo y nivelación, preliminares, albañilerías, estructura, mantenimiento y reparación en instalaciones eléctricas, hidráulicas y sanitarias, herrería y cancelaería, impermeabilización, aplicación de pintura en interiores y exteriores, etc. META 2: 1 (SPV) Incluye servicios de supervisión y proyectos ejecutivos</t>
  </si>
  <si>
    <t>Trabajos de construcción, ampliación, rehabilitación, mantenimiento y mejoramiento de  Edificios Públicos en diversas ubicaciones de la Alcaldía de Tlalpan</t>
  </si>
  <si>
    <t>Meta 1: 15 (INM): Se realizarán trabajos  para la construcción, ampliación, rehabilitación, mantenimiento, mejoramiento de quince edificios públicos en diversas ubicaciones de la Alcaldía de Tlalpan. Trabajos a realizar: Trazo y nivelación, preliminares, albañilerías, estructura, mantenimiento y reparación en instalaciones eléctricas, hidráulicas y sanitarias, herrería y cancelaería, impermeabilización, aplicación de pintura en interiores y exteriores, etc. Incluye trabajos de supervisión y proyectos ejecutivos.</t>
  </si>
  <si>
    <t>Trabajos para la construcción, ampliación, rehabilitación, mantenimiento y  mejoramiento de espacios públicos y alumbrado público en diversas ubicaciones de la Alcaldía</t>
  </si>
  <si>
    <t>META 1: 10 (ESP): Se realizarán trabajos  para la Construcción, ampliación, rehabilitación, mantenimiento, mejoramiento de 10 espacios públicos. Trabajos a realizar en los espacios públicos: cimentación y nivelación de terreno para el habilitado, armado y colocación de estructura metálica y la colocación de arcotecho, colocación de rejillas al término de las rampas para así capturar las aguas pluviales y controlar la inundación de la zona, trazo y nivelación, excavación y cimentación, trabajos de albañilería y acabados en general, construcción de elementos para creación de mural temático, construcción de un escenario y cubierta del espacio abierto. META 2: 834 (LUM): Se realizarán proyectos de alumbrado público con la colocación de 834 luminarias en diversas ubicaciones de la Alcaldía. Trabajos a realizar en luminarias: Colocación luminarias, Trazo y nivelación; suministro y colocación de tubos y coples conduit; suministro e instalación de cable; conexiones y pruebas; instalación de lámparas; suministro e instalación de pruebas de luminarias completas.</t>
  </si>
  <si>
    <t>Trabajos para la construcción, rehabilitación, mantenimiento y el mejoramiento de la superficie de rodamiento en vialidades secundarias,en diversas ubicaciones de la Alcaldía Tlalpan</t>
  </si>
  <si>
    <t>META 1: 11,127 (M2) Se realizarán trabajos de Construcción, rehabilitación, mantenimiento, mejoramiento en las Vialidades Secundarias. Trabajos a realizar: Se realizarán trabajos de trazo y nivelación, se fresará un espesor de 7.5cm de la capa superficial del asfaltó existente, se renivelaran los brocales de los pozos de visita que se encuentren dentro de la sección a intervenir, se hará un barrido de la base para aplicar el riego de liga y tener preparada la superficie para recibir carpeta de mezcla asfáltica templada de 7.5 cm de espesor; así como, compactación de la misma, también se realizará el señalamiento horizontal en los tramos ejecutados.</t>
  </si>
  <si>
    <t>Trabajos de mitigación de riesgos, en diversas ubicaciones de la Alcaldía Tlalpan</t>
  </si>
  <si>
    <t>Meta 1: 5 (INM): Se realizarán trabajos de mitigación de riesgos en inmuebles educativos, en diversas ubicaciones de la Alcaldía. Trabajos a realizar: Trazo y nivelación, excavación,  muros de mampostería de piedra braza, mejoramiento de terreno, cimbra y decimbra y construcción de muro, colocación de cadena y plantilla de concreto hidráulico, drenes y todo lo necesario para su correcta ejecución.</t>
  </si>
  <si>
    <t>Trabajos para la construcción, ampliación, rehabilitación, mantenimiento y mejoramiento de banquetas en diversas ubicaciones de la Alcaldía Tlalpan</t>
  </si>
  <si>
    <t>Meta 1: 11,000 (M2): Se realizarán trabajos de construcción, ampliación, rehabilitación, mantenimiento y mejoramiento de banquetas en diversas ubicaciones de la Alcaldía. Trabajos a realizar: Trazo y nivelación para desplante de estructura para vialidad, con equipo de topografía, demolición por medios manuales de guarnición y banqueta de concreto simple, carga mecánica, acarreo en camión al primer kilometro y descarga, de material de demolición de concreto hidráulico, volumen medido colocado, acarreo en camión, de material de demolición de concreto, preparación, conformación y compactación en forma manual, de subrasante para banquetas, banqueta de 8 cm de espesor de concreto hidráulico, acabado con volteador en las aristas de banquetas, suministro y aplicación en guarnición de pintura de tránsito a base agua de un solo componente con resinas acrílicas, pigmentos, guardquim vial Traflex, color amarillo de imperquimia y reflejante, piso de concreto hidráulico fraguado normal, resistencia fC=150 kg/cm2 a 10 cm de espesor, acabado de estampado de piso de concreto hidráulico, con sistema de impresión, instalación eléctrica y equipamiento urbano.</t>
  </si>
  <si>
    <t>Trabajos de construcción, rehabilitación y sustitución de la red de agua potable en diversas ubicaciones de la Alcaldía Tlalpan</t>
  </si>
  <si>
    <t>META 1: 2,606 (ML): Se realizarán trabajos para la construcción, rehabilitación y sustitución de la red de agua potable en diversas ubicaciones de la Alcaldía Tlalpan. Trabajos a realizar incluye: Trazo y nivelación, corte con sierra en pavimento de concreto, demolición de pavimento de concreto, Excavación, Carga y acarreo, Suministro e instalación de tubería, piezas especiales incluye, válvulas, rehabilitación y/o reposición de cajas, bacheo,  concreto, suministro instalación y prueba de toma domiciliaria, sustitución de la línea de agua potable de 100 mm existente por tubería de polietileno de alta densidad. Asi mismo se realizara la supervisión de los trabajos a ejecutar. META 2: 1 (SPV): Se realizara la supervisión de los trabajos a ejecutar. Incluye trabajos de supervisión y proyectos ejecutivos.</t>
  </si>
  <si>
    <t>Trabajos de desazolve de la red de drenaje en diversas ubicaciones de la Alcaldía Tlalpan</t>
  </si>
  <si>
    <t>META 1: 1,733 (M3): Se realizarán trabajos de desazolve de la red de drenaje en diversas ubicaciones de la Alcaldía. Trabajos a realizar: retirar del fondo del pozo toda la tierra y basura que fue arrastrada por las lluvias, con el propósito de limpiar la grieta natural por la cual se infiltra el agua que capta al resumidero al subsuelo y para el desazolve sanitario se realizará el desazolve por medios mecánicos, como es el uso de malacates en Pozos de Visita y por medio del Camión Vactor.</t>
  </si>
  <si>
    <t>Trabajos de construcción, ampliación, rehabilitación, mantenimiento, mejoramiento en resumideros en diversas ubicaciones de la Alcaldía Tlalpan</t>
  </si>
  <si>
    <t>META 1: 25 (RES): Se realizarán trabajos de Construcción, ampliación, rehabilitación, mantenimiento, mejoramiento en resumideros. Trabajos a realizar: trazo y la nivelación de del área en la cual se realizara la excavación de tina y rejillas; posteriormente se realizara el corte y la demolición de la carpeta asfáltica, para continuar con la excavación hasta la profundidad donde se encuentre la grieta, construcción de muros de mamposteria, suministro y colocación de acero de refuerzo para losa tapa, cimbra y descimbrado de losa tapa, colado de losa tapa, construcción de tina para rejillas desarenadores, suministro y colocación de rejillas de acero estructural, se realizan rellenos entre los muros y el ancho de la excavaciones, instalara tubería que conectara las rejillas con el resumidero, se compactaran rellenos y se realizara bacheo</t>
  </si>
  <si>
    <t>Trabajos de construcción, rehabilitación y sustitución de la red de drenaje en diversas ubicaciones de la Alcaldía Tlalpan</t>
  </si>
  <si>
    <t>META 1: 1,071 (KIL): Se realizarán trabajos de Construcción, rehabilitación y sustitución de la red de drenaje en diversas ubicaciones de la Alcaldía. Trabajos a realizar: Trazo y nivelación para desplante de estructura para vialidad, con equipo de topografía, trazo y nivelación para desplante de estructura para vialidad con equipo de topografía, acarreo en carretilla y descarga primera estación de 20 m., de material producto de la demolición medido en banco, conformación y compactación de la capa subrasante al 90% Proctor con apisonadora bailariana, plantilla de concreto hidráulico fraguado normal, resistencia f´c= 100 kg/cm2 de 5 cm de espesor, suministro y colocación de concreto hidráulico fraguado normal, resistencia f'c= 200 kg/cm2, suministro y colocación de acero de refuerzo grado 42, de 9.5 mm (3/8") de diámetro, cimbra acabado común y descimbra en muros, hasta una altura máxima de 4.00 m, suministro y aplicación de pintura de esmalte alkidalica, en estructuras metalicas para cubiertas, cama de arena para asientos de ductos, incluye: acarreo libre a 20.00 m, relleno de zanjas para tuberias, con material producto de la excavación, suministro, instalación y pruebas de tubo de pvc corrugado para alcantarillado, de 152 mm (12") de diámetro, bacheo de 7.5 cm de espesor con mezcla asfaltica compactada al 95% de su densidad teórica máxima, con riego de liga e impregnación.</t>
  </si>
  <si>
    <t>Supervisión de los trabajos en el marco del Presupuesto Participativo 2024, en diversas unidades territoriales de la Alcaldía Tlalpan</t>
  </si>
  <si>
    <t>META 1: 1 (SPV): Supervisión de los trabajos en el marco del Presupuesto Participativo 2024, en diversas unidades territoriales de la Alcaldía Tlalpan, se requiere complementar las acciones que se ejecutarán con el recurso otorgado del Presupuesto Participativo 2024, con la finalidad de llevar a cabo la contratación de la supervisión externa de los trabajos a desarrollar,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 liquidación y finiquito en apego a lo establecido en el Libro 9A de las Normas de Construcción de la Administración Pública de la Ciudad de México.</t>
  </si>
  <si>
    <t>Supervisión de los trabajos ejecutados con el Fondo para la Infraestructura Social (FAIS) para la rehabilitación de la infraestructura pública en diversas ubicaciones en el perímetro de la demarcación territorial</t>
  </si>
  <si>
    <t>META 1: 1 (SPV): Supervisión de los trabajos ejecutados con el Fondo para la Infraestructura Social (FAIS) para la rehabilitación de la infraestructura pública en diversas ubicaciones, se requiere complementar las acciones que se ejecutarán con el recurso otorgado por el Fondo de Aportaciones para la Infraestructura Social (FAIS), con la finalidad de llevar a cabo la contratación de la supervisión externa de los trabajos de la rehabilitación del alumbrado público,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 liquidación y finiquito en apego a lo establecido en el Libro 9A de las Normas de Construcción de la Administración Pública de la Ciudad de México.</t>
  </si>
  <si>
    <t>Infraestrucutra Ubana para trabajos de obra y seguimiento en diversas ubicaciones de la Alcaldía con Financiamiento (CRÉDITO)</t>
  </si>
  <si>
    <t>Trabajos de obra y seguimiento para la Infraestructura Urbana en diversas ubicaciones de la Alcaldía, META 1: 15,726 (M2): Se realizarán obras y seguimiento para la Infraestructura Urbana en diversas ubicaciones de la Alcaldía Tlalpan, con recursos etiquetado Financiamiento (CRÉDITO). Trabajos a realizar: Trazo y nivelación, excavación,  muros de mampostería de piedra braza, mejoramiento de terreno, cimbra y decimbra y construcción de muro, colocación de cadena y plantilla de concreto hidráulico, drenes y todo lo necesario para su correcta ejecución.</t>
  </si>
  <si>
    <t>Trabajos de rehabilitación de la superficie de rodamiento mediante trabajos bacheo en diversas ubicaciones dentro del perímetro de la Alcaldía Tlalpan</t>
  </si>
  <si>
    <t>Trabajos de rehabilitación de la superficie de rodamiento mediante trabajos bacheo. Meta 1: 6,667 (M3), se realizarán trabajos  para dar mantenimiento y mejorar la Infraestructura vial referente a rehabilitación de la carpeta asfáltica mediante trabajos de bacheo dentro del perímetro de la Alcaldía Tlalpan. Trabajos a realizar: Trazo y nivelación para desplante de estructura para vialidad; Fresado de pavimento de mezcla asfáltica con máquina perfiladora; Acarreo en camión  de material de demolicion de carpeta asfáltica kilómetros subsecuentes; Barrido de base previo al riego de impregnación; Riego de liga con emulsión asfáltica RR-2K; Carpeta de mezcla asfáltica templada con aditivo, agregado de 19 mm (3/4") de diámetro con incorporación de un 30% y/o un 15% de material de rechace o producto del fresado; Renivelación de brocales de concreto.</t>
  </si>
  <si>
    <t>Rehabilitación de vialidades secundarias con empedrado y adoquín en diversas ubicaciones dentro del perímetro de la demarcación territorial Tlalpan.</t>
  </si>
  <si>
    <t>Meta 1: 1,714 (M2): Rehabilitación de vialidades secundarias en 1,714.00 M2 con empedrado y adoquín los trabajos consisten en demolición de área dañada, construcción de base de concreto para la colocación de empedrado,  colocación de adoquín, sellado de juntas y limpieza del área de trabajo.</t>
  </si>
  <si>
    <t xml:space="preserve">Trabajos de rehabilitación de la de Imagen Urbana </t>
  </si>
  <si>
    <t xml:space="preserve"> Meta 1: 12,000 (PIE) Rehabilitación y conservación de Imagen urbana mediante nomenclaturas y señalizaciones en diversas ubicaciones dentro del perímetro de la demarcación territorial de la Alcaldía. Trabajos a realizar: Colocación de nomenclatura y señalización.</t>
  </si>
  <si>
    <t>12-001</t>
  </si>
  <si>
    <t>Ahuacatitla</t>
  </si>
  <si>
    <t>3000</t>
  </si>
  <si>
    <t>12-002</t>
  </si>
  <si>
    <t>Ampliación Miguel Hidalgo 2a Secc.</t>
  </si>
  <si>
    <t>6000</t>
  </si>
  <si>
    <t>12-003</t>
  </si>
  <si>
    <t>Ampliación Miguel Hidalgo 3a Secc.</t>
  </si>
  <si>
    <t>4000</t>
  </si>
  <si>
    <t>12-004</t>
  </si>
  <si>
    <t>Ampliación Miguel Hidalgo 4a Secc.</t>
  </si>
  <si>
    <t>2000</t>
  </si>
  <si>
    <t>12-005</t>
  </si>
  <si>
    <t>AMSA</t>
  </si>
  <si>
    <t>12-007</t>
  </si>
  <si>
    <t>Arboledas del Sur</t>
  </si>
  <si>
    <t>12-008</t>
  </si>
  <si>
    <t>Arenal de Guadalupe</t>
  </si>
  <si>
    <t>12-009</t>
  </si>
  <si>
    <t>Arenal Puerta Tepepan</t>
  </si>
  <si>
    <t>12-010</t>
  </si>
  <si>
    <t>Atocpa Sur</t>
  </si>
  <si>
    <t>12-011</t>
  </si>
  <si>
    <t>Ayocatitla, Asunción</t>
  </si>
  <si>
    <t>12-013</t>
  </si>
  <si>
    <t>Belbedere</t>
  </si>
  <si>
    <t>12-014</t>
  </si>
  <si>
    <t>Bosque de Tepeximilpa</t>
  </si>
  <si>
    <t>12-016</t>
  </si>
  <si>
    <t>Bosques del Pedregal</t>
  </si>
  <si>
    <t>12-017</t>
  </si>
  <si>
    <t xml:space="preserve">Calvario Camisetas </t>
  </si>
  <si>
    <t>12-018</t>
  </si>
  <si>
    <t>Cantera Puente de Piedra</t>
  </si>
  <si>
    <t>CANTERA SEGURA: PREVENCIÓN DE POSIBLE DESPRENDIMIEMTO DE ROCAS A TRAVES DE OBRA DE REFORZAMIENTO</t>
  </si>
  <si>
    <t>12-019</t>
  </si>
  <si>
    <t>Chichicaspatl</t>
  </si>
  <si>
    <t>ADQUISICION E INSTALACION DE CALENTADORES SOLARES</t>
  </si>
  <si>
    <t>12-020</t>
  </si>
  <si>
    <t>Chimalcoyotl</t>
  </si>
  <si>
    <t>REPARACIÓN DE LA CALLE CRISTOBAL COLÓN</t>
  </si>
  <si>
    <t>12-022</t>
  </si>
  <si>
    <t>Chimilli</t>
  </si>
  <si>
    <t>COLOCACIÓN DE CÁMARAS DE VIGILANCIA EN ALGUNOS LUGARES ESTRATEGICOS DE LA COLONIA</t>
  </si>
  <si>
    <t>12-023</t>
  </si>
  <si>
    <t>Club de Golf México-San Buena Aventura</t>
  </si>
  <si>
    <t>CONTINUAR CON LA INSTALACIÓN DE LUMINARIAS TIPO LED, CON FOTOCELDAS EN LA COLONIA</t>
  </si>
  <si>
    <t>12-024</t>
  </si>
  <si>
    <t>Coapa 2a Sección-Ramos Millán</t>
  </si>
  <si>
    <t>TORRES DE SEGURIDAD</t>
  </si>
  <si>
    <t>12-025</t>
  </si>
  <si>
    <t>Colinas del Bosque-Las Tórtolas</t>
  </si>
  <si>
    <t>BOMBAS DE AGUA PARA LAS TÓRTOLAS</t>
  </si>
  <si>
    <t>12-026</t>
  </si>
  <si>
    <t>Condominio del Bosque (Fracc)-Bosque de Tlalpan</t>
  </si>
  <si>
    <t>AUMENTO DE MALLA EN BARDA PERIMETRAL</t>
  </si>
  <si>
    <t>12-027</t>
  </si>
  <si>
    <t>Conjunto Urbano Cuemanco (U. Hab.)</t>
  </si>
  <si>
    <t>IMPERMEABILIZACIÓN</t>
  </si>
  <si>
    <t>12-029</t>
  </si>
  <si>
    <t>Cruz del Farol</t>
  </si>
  <si>
    <t>ILUMINACIÓN, ADECUACIÓN Y MEJROA DE LA INFRAESTRUCTURA DE LAS CALLES Y SENDERO SEGURO CRUZ DEL FAROL, CONTINUIDAD DEL PRESUPUESTO PARTICIPATIVO 2023.</t>
  </si>
  <si>
    <t>12-030</t>
  </si>
  <si>
    <t>Cuchilla de Padierna</t>
  </si>
  <si>
    <t>BANQUETAS PARA CUCHILLA 2</t>
  </si>
  <si>
    <t>12-031</t>
  </si>
  <si>
    <t>Cuilotepec II</t>
  </si>
  <si>
    <t>CAMARAS DE VIDEO VIGILANCIA PARA TODA LA COLONIA</t>
  </si>
  <si>
    <t>12-032</t>
  </si>
  <si>
    <t>Cultura Maya</t>
  </si>
  <si>
    <t>DEPORTE, RECREACION Y JUEGO EN C. MAYA REHABILITACION DE ESPACIOS Y CREACION DE ARENERO</t>
  </si>
  <si>
    <t>12-033</t>
  </si>
  <si>
    <t xml:space="preserve">Diamante </t>
  </si>
  <si>
    <t>SEGURIDAD, PARA TODOS CON CAMARAS DE VIDEOVIGILANCIA</t>
  </si>
  <si>
    <t>12-034</t>
  </si>
  <si>
    <t xml:space="preserve">Dolores Tlali </t>
  </si>
  <si>
    <t>ALARMAS VECINALES PARA EL EXTERIOR DE LAS CALLES DE LA COLONIA</t>
  </si>
  <si>
    <t>12-035</t>
  </si>
  <si>
    <t>Ejidos de San Pedro Mártir I (Norte)</t>
  </si>
  <si>
    <t>COLOCACIÓN DE CAMARA DE VIGILANCIA</t>
  </si>
  <si>
    <t>12-036</t>
  </si>
  <si>
    <t>El Arenal</t>
  </si>
  <si>
    <t>REENCARPETADO EN LA CALLE MOCTEZUMA DESDE CALLE PROL. MOCTEZUMA HASTA 3A CDA DE MOCTEZUMA</t>
  </si>
  <si>
    <t>12-037</t>
  </si>
  <si>
    <t xml:space="preserve">El Divisadero </t>
  </si>
  <si>
    <t>ARREGLO DE BANQUETAS Y PASOS CON ESCALONES EN TODA LA COLONIA</t>
  </si>
  <si>
    <t>12-039</t>
  </si>
  <si>
    <t xml:space="preserve">El Zacaton </t>
  </si>
  <si>
    <t>ENCHULA TU ZAGUÁN CON PINTURA ANTIGRAFITIS</t>
  </si>
  <si>
    <t>12-040</t>
  </si>
  <si>
    <t>Emilio Portes Gil Pemex Picacho (U. Hab.)</t>
  </si>
  <si>
    <t>JUEGOS INFANTILES SUSTITUCION DE JUEGOS PARA NIÑOS QUE SE ENCUENTRAN EN EL AREA JUNTO A LA CANCHA DE BASKETBALL</t>
  </si>
  <si>
    <t>12-042</t>
  </si>
  <si>
    <t xml:space="preserve">Ex Hacienda San Juan de Dios </t>
  </si>
  <si>
    <t>CALENTADORES SOLARES CON INSTALACION SEGUNDA Y TERCERA ETAPA</t>
  </si>
  <si>
    <t>12-043</t>
  </si>
  <si>
    <t>Floresta-Prado-Vergel-Coapa</t>
  </si>
  <si>
    <t>SISTEMA DE VIDEOVIGILANCIA MEDIANTE CIRCUITO CERRADO Y MONITOREO REMOTO/ JUEGOS PARA NIÑOS</t>
  </si>
  <si>
    <t>12-044</t>
  </si>
  <si>
    <t xml:space="preserve">Unidades Habitacionales de Tenorios  </t>
  </si>
  <si>
    <t>RED HIDRÁULICA DE AGUA POTABLE DE CALZADA DE LOS TENORIOS 224</t>
  </si>
  <si>
    <t>12-045</t>
  </si>
  <si>
    <t>FOVISSSTE San Pedro Mártir  (U. Hab.)</t>
  </si>
  <si>
    <t>BARDA DE PIEDRA, EXTERIOR DE LA UNIDAD, EN EL FRENTE</t>
  </si>
  <si>
    <t>12-046</t>
  </si>
  <si>
    <t xml:space="preserve">Fresno </t>
  </si>
  <si>
    <t>CAMARAS DE VIDEOVIGILANCIA</t>
  </si>
  <si>
    <t>12-047</t>
  </si>
  <si>
    <t>Fuentes Brotantes Miguel Hidalgo (U. Hab.)</t>
  </si>
  <si>
    <t>SUSTITUCION Y MANTENIMIENTO A LA RED DE DISTRIBUCION DE AGUA POTABLE INCLUYENDO TUBERIA, VALVULAS Y LO NECESARIO PARA SU FUNCIONAMIENTO</t>
  </si>
  <si>
    <t>12-048</t>
  </si>
  <si>
    <t>Fuentes y Pedregal de Tepepan</t>
  </si>
  <si>
    <t>SUSTITUCIÓN DE RED DE AGUA POTABLE EN CALLE FUENTE EL VIEJO</t>
  </si>
  <si>
    <t>12-049</t>
  </si>
  <si>
    <t>Fuentes del Pedregal</t>
  </si>
  <si>
    <t>RESCATE PARQUE LOS ILUSOS</t>
  </si>
  <si>
    <t>12-050</t>
  </si>
  <si>
    <t>Granjas Coapa</t>
  </si>
  <si>
    <t>CONSTRUCCIÓN DE SALÓN DE USOS MÚLTIPLES DENTRO DE LA UNIDAD HABITACIONAL CAFETALES 140 EN GRANJAS COAPA</t>
  </si>
  <si>
    <t>12-051</t>
  </si>
  <si>
    <t>Granjas  Coapa Oriente</t>
  </si>
  <si>
    <t>EMBELLECIMIENTO DE ÁREAS VERDES</t>
  </si>
  <si>
    <t>12-053</t>
  </si>
  <si>
    <t>Hacienda San Juan-Rincon de  San Juan-Chimali</t>
  </si>
  <si>
    <t>SEGURIDAD PARA TU FAMILIA</t>
  </si>
  <si>
    <t>12-055</t>
  </si>
  <si>
    <t>Heroes de 1910</t>
  </si>
  <si>
    <t>REENCARPETADO EN LA CALLE PRINCIPAL, ARBOLEDAS (CAMINO A LA MARINA)</t>
  </si>
  <si>
    <t>12-057</t>
  </si>
  <si>
    <t>Hueso Periferico-ISSSFAN No.  7 (U. Habs.)</t>
  </si>
  <si>
    <t>REENCARPETADO</t>
  </si>
  <si>
    <t>12-059</t>
  </si>
  <si>
    <t>Ignacio Chavez  (U. Hab.)</t>
  </si>
  <si>
    <t>PANELES SOLARES</t>
  </si>
  <si>
    <t>12-060</t>
  </si>
  <si>
    <t>Isidro Fabela  I (Poniente)</t>
  </si>
  <si>
    <t>LUMINARIA LED SOLAR PARA VIALIDADES</t>
  </si>
  <si>
    <t>12-061</t>
  </si>
  <si>
    <t>Isidro Fabela   (Ampl)</t>
  </si>
  <si>
    <t>RESTAURACIÓN Y ARREGLO DE LAS ESCALERAS DEL PARQUE JOSÉ SALCEDO</t>
  </si>
  <si>
    <t>12-062</t>
  </si>
  <si>
    <t>ISSSFAM No. 1 (U. Hab.)-Villa Tlalpan</t>
  </si>
  <si>
    <t>REPARACIÓN, NIVELACIÓN Y CONSTRUCCIÓN DE BANQUETAS NIVELACIÓN DE LA CANCHA DEL PARQUE.</t>
  </si>
  <si>
    <t>12-064</t>
  </si>
  <si>
    <t>Jardines Coapa- Belizario  Dominguez</t>
  </si>
  <si>
    <t>CONTINUIDAD DEL REENCARPETADO DE LA CALLE SEBASTIÁN LERDO DE TEJADA EN EL SENTIDO DE PROL. DIVISIÓN DEL NORTE A CALZADA DE GUADALUPE</t>
  </si>
  <si>
    <t>12-065</t>
  </si>
  <si>
    <t>Jardinez de San Juan</t>
  </si>
  <si>
    <t>ALARMAS, ALERTAS VECINALES PARA POSTES</t>
  </si>
  <si>
    <t>12-066</t>
  </si>
  <si>
    <t>Jardines del Ajusco</t>
  </si>
  <si>
    <t>CAMARAS PARA NUESTRA SEGURIDAD</t>
  </si>
  <si>
    <t>12-067</t>
  </si>
  <si>
    <t>Jardines en la Montaña</t>
  </si>
  <si>
    <t>REPARACION DE TODO EL ADOQUINADO DE TODA LA LATERAL DESDE PICACHO AJUSCO HASTA CAMINO A SANTA TERESA</t>
  </si>
  <si>
    <t>12-068</t>
  </si>
  <si>
    <t xml:space="preserve">Juventud Unida </t>
  </si>
  <si>
    <t>SUSTITUCION DE LA RED HIDRAULICA EN LAS CALLES: CERRADA MIRADOR, ANDADOR MIRADOR Y MIRADOR (HASTA EL ALCANCE PRESUPUESTAL)</t>
  </si>
  <si>
    <t>12-069</t>
  </si>
  <si>
    <t>La Lonja (Barrio)</t>
  </si>
  <si>
    <t>CAMARAS DE VIDEOVIGILANCIA DE EXTERIORES INHALAMBRICAS WIFI CON ALARMA CON AUDIO VIDIRECCIONAL</t>
  </si>
  <si>
    <t>12-070</t>
  </si>
  <si>
    <t>La Fama</t>
  </si>
  <si>
    <t>REENCARPETADO DE CALLE UNION Y CALLE LA FAMA</t>
  </si>
  <si>
    <t>12-071</t>
  </si>
  <si>
    <t xml:space="preserve">La Guadalupana </t>
  </si>
  <si>
    <t>ALARMAS VECINALES DOBLE SIRENA EXTERIOR CON CONTROL LARGO ALCANCE EN PUNTOS ESTRATEGICOS DENTRO DE TODA LA COLONIA</t>
  </si>
  <si>
    <t>12-072</t>
  </si>
  <si>
    <t xml:space="preserve">La Joya </t>
  </si>
  <si>
    <t>SENDERO SEGURO LUMINARIAS DE POSTE</t>
  </si>
  <si>
    <t>12-073</t>
  </si>
  <si>
    <t>La Libertad - Ixtlahuaca</t>
  </si>
  <si>
    <t>PAVIMENTACIÓN CON MATERIALES DE CONCRETO</t>
  </si>
  <si>
    <t>12-074</t>
  </si>
  <si>
    <t>La Magdalena Petlacalco (Pblo)</t>
  </si>
  <si>
    <t xml:space="preserve">DELIMITACIÓN PERIMETRAL DEL NUEVO ESPACIO ASIGNADO AL PANTEÓN (CONSTRUCCIÓN DE BARDA EN BASE A LA LEY PANTEONES) HASTA DONDE ALCANCE EL PRESUPUESTO </t>
  </si>
  <si>
    <t>12-075</t>
  </si>
  <si>
    <t>La Palma</t>
  </si>
  <si>
    <t>ALUMBRADO LA PALMA CAMINANDO LIBRE Y SEGURO</t>
  </si>
  <si>
    <t>12-076</t>
  </si>
  <si>
    <t>La Primavera</t>
  </si>
  <si>
    <t>ALARMAS, ALERTAS PARA VECINOS</t>
  </si>
  <si>
    <t>12-077</t>
  </si>
  <si>
    <t>La Tortuga Xolalpa-Hco Colegio Militar</t>
  </si>
  <si>
    <t>COLOCACION DE ADOCRETO Y BANQUETAS EN EL CIRCUITO DE CERRADA DE CAMINO REAL AL AJUSCO</t>
  </si>
  <si>
    <t>12-079</t>
  </si>
  <si>
    <t>Lomas Altas de Padierna Sur</t>
  </si>
  <si>
    <t>BANQUETAS VERDES CAMINEMOS SEGUROS</t>
  </si>
  <si>
    <t>12-080</t>
  </si>
  <si>
    <t>Lomas de Cuilotepec</t>
  </si>
  <si>
    <t>RENIVELACIÓN DE CALLE MIRADOR, UNIFICAR EL NIVEL DE ARROYO VEHICULAR Y CONSTRUCCIÓN DE REBOSADERO</t>
  </si>
  <si>
    <t>12-082</t>
  </si>
  <si>
    <t>Lomas de Padierna (Ampl.)</t>
  </si>
  <si>
    <t>RASTRILLADO, COLOCACION DE CONCRETO HIDRAULICO, CONEXION DE REJILLAS YA EXISTENTES Y RESUMIDERO, CON CEPILLADO EN ACABADO, EN CALLE CHONTALPA</t>
  </si>
  <si>
    <t>12-084</t>
  </si>
  <si>
    <t>Lomas de Texcalatlaco</t>
  </si>
  <si>
    <t>CÁMARAS DE SEGURIDAD PARA TODA LA COLONIA</t>
  </si>
  <si>
    <t>12-085</t>
  </si>
  <si>
    <t>Lomas del Pedregal</t>
  </si>
  <si>
    <t>REENCARPETADO DE LA CALLE ICAICHE</t>
  </si>
  <si>
    <t>12-086</t>
  </si>
  <si>
    <t>Lomas Hidalgo</t>
  </si>
  <si>
    <t>ILUMINACIÓN DE SENDEROS SEGUROS EN LOMAS HIDALGO.</t>
  </si>
  <si>
    <t>12-087</t>
  </si>
  <si>
    <t>Los Encinos</t>
  </si>
  <si>
    <t>MEJORANDO NUESTRAS CALLES ENCARPETADO AL ALCANCE FINANCIERO</t>
  </si>
  <si>
    <t>12-088</t>
  </si>
  <si>
    <t>Los Pastores</t>
  </si>
  <si>
    <t>PINTURA DE FACHADAS PARA LA COLONIA LOS PASTORES</t>
  </si>
  <si>
    <t>12-089</t>
  </si>
  <si>
    <t>Los Volcanes</t>
  </si>
  <si>
    <t>CONTINUIDAD DE SUMINISTRO E INSTALACIÓN DE CALENTADORES SOLARES DE 12 TUBOS PARA TODA LA COLONIA LOS VOLCANES</t>
  </si>
  <si>
    <t>12-092</t>
  </si>
  <si>
    <t>Ma Esther Zuno de Echeverria-Tlalpuente</t>
  </si>
  <si>
    <t>CAMBIO DE LA RED HIDRÁULICA EN LAS CALLES CERRO TLALPUENTE, CERRO TLALMILLE Y CERRO XITLE</t>
  </si>
  <si>
    <t>12-093</t>
  </si>
  <si>
    <t>Coapa-Villa Cuemanco</t>
  </si>
  <si>
    <t>CAMARAS DE VIGILANCIA</t>
  </si>
  <si>
    <t>12-094</t>
  </si>
  <si>
    <t>Mesa los Hornos, Texcaltenco</t>
  </si>
  <si>
    <t>AREA VERDE DEL MODULO DE BIENESTAR SOCIAL DE MESA LOS HORNOS</t>
  </si>
  <si>
    <t>12-095</t>
  </si>
  <si>
    <t xml:space="preserve">Miguel Hidalgo </t>
  </si>
  <si>
    <t>PAVIMENTACIÓN Y REENCARPETADO DE CALLES, CERRADAS, BANQUETAS Y ANDADORES CON LAS DEBIDAS SEÑALIZACIONES, CRUCES, TOPES, Y RAMPAS PARA DISCAPACITADOS</t>
  </si>
  <si>
    <t>12-096</t>
  </si>
  <si>
    <t>Mirados 1a Secc.</t>
  </si>
  <si>
    <t>SUMINISTRO E INSTALACIÓN DE CALENTADORES SOLARES</t>
  </si>
  <si>
    <t>12-097</t>
  </si>
  <si>
    <t>Mirador 2a y 3a Secc.</t>
  </si>
  <si>
    <t>12-099</t>
  </si>
  <si>
    <t>Mirador del Valle</t>
  </si>
  <si>
    <t>REHABILITACIÓN DE GUARNICIONES Y BANQUETAS DE MIRADOR DEL VALLE</t>
  </si>
  <si>
    <t>12-100</t>
  </si>
  <si>
    <t>Mirador I</t>
  </si>
  <si>
    <t>RECUPERACIÓN DE LA CALLE NARDOS ENTRE C.PASEO DE LOS JAZMINES Y C. ALHELÍES</t>
  </si>
  <si>
    <t>12-101</t>
  </si>
  <si>
    <t>Mirador II</t>
  </si>
  <si>
    <t>ENCHULA TU COLONIA (MEJORAMIENTO INTEGRAL DE BANQUETAS Y LUMINARIAS)</t>
  </si>
  <si>
    <t>12-102</t>
  </si>
  <si>
    <t>Movimiento Organizado de Tlalpan - El Mirador (Rncda)</t>
  </si>
  <si>
    <t>SUSTITUCIÓN Y MANTENIMIENTO A LA RED DE DISTRIBUCIÓN DE AGUA POTABLE INCLUYENDO TUBERÍA, VÁLVULAS Y LO NECESARIO PARA SU FUNCIONAMIENTO.</t>
  </si>
  <si>
    <t>12-103</t>
  </si>
  <si>
    <t>Narciso Mendoza - Villa Coapa Super Manzana 1 (U. Hab.)</t>
  </si>
  <si>
    <t>REHABILITACIÓN Y REMODELACIÓN DEL ESPACIO DEPORTIVO EN LAS CANCHAS DE MANZANA 1 PARA BENEFICIO DE TODOS LOS VECINOS.</t>
  </si>
  <si>
    <t>12-104</t>
  </si>
  <si>
    <t>Narciso Mendoza-Villa Coapa Super Manzana 2 (U. Hab.)</t>
  </si>
  <si>
    <t>PINTURA PARA FACHADAS EN LA UNIDAD HABITACIONAL SÚPER MANZANA 2</t>
  </si>
  <si>
    <t>12-105</t>
  </si>
  <si>
    <t>Narciso Mendoza-Villa Coapa Super Manzana 3 (U. Hab.)</t>
  </si>
  <si>
    <t>REHABILITACIÓN Y EQUIPAMIENTO DE MOBILIARIO URBANO DE ÁREAS RECRETIVAS INFANTILES EXISTENTES Y AMPLIACIÓN DEL GIMNASIO AL AIRE LIBRE</t>
  </si>
  <si>
    <t>12-106</t>
  </si>
  <si>
    <t>Narciso Mendoza-Villa Coapa Super Manzana 6 (U. Hab.)</t>
  </si>
  <si>
    <t>REPARACIÓN DE ANDADORES POR HUNDIMIENTOS O DESNIVELACIONES Y GUARNICIONES Y BANQUETAS</t>
  </si>
  <si>
    <t>12-107</t>
  </si>
  <si>
    <t>Narciso Mendoza-Villa Coapa Super Manzana 7 (U. Hab.)</t>
  </si>
  <si>
    <t>CONTINUIDAD DE PROYECTO DE COLOCACIÓN DE LUMINARIAS EN LED EN CALLES Y ANDADORES SM7</t>
  </si>
  <si>
    <t>12-108</t>
  </si>
  <si>
    <t>Niño Jesús (Barr.)</t>
  </si>
  <si>
    <t>PREVENCION DEL DELITO PARA LAS VECINAS DE NIÑO JESUS (BARR)</t>
  </si>
  <si>
    <t>12-109</t>
  </si>
  <si>
    <t>Nueva Oriental Coapa- Ex Hacienda Copa</t>
  </si>
  <si>
    <t>MAS SEGURIDAD EN LA COLONIA</t>
  </si>
  <si>
    <t>12-110</t>
  </si>
  <si>
    <t>Nuevo Renacimiento de Axalco</t>
  </si>
  <si>
    <t>CÁMARAS DE SEGURIDAD EN LAS CALLES PRINCIPALES DE NUEVO RENACIMIENTO</t>
  </si>
  <si>
    <t>12-111</t>
  </si>
  <si>
    <t>Ocotla - Ocotla Chico</t>
  </si>
  <si>
    <t>12-112</t>
  </si>
  <si>
    <t>Oriente (Ampl)</t>
  </si>
  <si>
    <t>ENCARPETADO PARA LA 4A CERRADA DE XOCHITLALLI</t>
  </si>
  <si>
    <t>12-113</t>
  </si>
  <si>
    <t>Paraje 38</t>
  </si>
  <si>
    <t>CÁMARAS DE VIGILANCIA PARA EXTERIOR</t>
  </si>
  <si>
    <t>12-114</t>
  </si>
  <si>
    <t xml:space="preserve">Parques del Pedregal </t>
  </si>
  <si>
    <t>SEÑALIZACION VIAL Y NOMBRE DE CALLES</t>
  </si>
  <si>
    <t>12-115</t>
  </si>
  <si>
    <t>Parres el Guarda (Pblo.)</t>
  </si>
  <si>
    <t xml:space="preserve">PANTEÓN PARRES EL GUARDA, ENCORTINADOS PARA FOSAS DE INHUMACIÓN </t>
  </si>
  <si>
    <t>12-116</t>
  </si>
  <si>
    <t>Pedregal de las Aguilas</t>
  </si>
  <si>
    <t>CÁMARAS DE VIDEOVIGILANCIA PARA EXTERIOR EN AV. LACANDONES</t>
  </si>
  <si>
    <t>12-117</t>
  </si>
  <si>
    <t>Pedregal de San Nicolas 1a Secc.</t>
  </si>
  <si>
    <t>SEGURIDAD PARA LOS VECINOS DE PEDREGAL DE SAN NICOLAS 1RA SECC</t>
  </si>
  <si>
    <t>12-118</t>
  </si>
  <si>
    <t>Pedregal de San Nicolas 2a Secc.</t>
  </si>
  <si>
    <t>PAVIMENTACIÓN EN CALLE ACANCEH</t>
  </si>
  <si>
    <t>12-119</t>
  </si>
  <si>
    <t>Pedregal de San Nicolas 3a Secc.</t>
  </si>
  <si>
    <t>ANDADOR SEGURO EN HOMUN DE MANI A CHICOASEN</t>
  </si>
  <si>
    <t>12-121</t>
  </si>
  <si>
    <t>Pedregal de Sta. Úrsula Xitla</t>
  </si>
  <si>
    <t>UN DEPORTIVO RENOVADO</t>
  </si>
  <si>
    <t>12-124</t>
  </si>
  <si>
    <t xml:space="preserve">Piedra Larga </t>
  </si>
  <si>
    <t>PINTURA PARA FACHADAS EN PIEDRA LARGA</t>
  </si>
  <si>
    <t>12-125</t>
  </si>
  <si>
    <t xml:space="preserve">Plan de Ayala </t>
  </si>
  <si>
    <t>CÁMARAS DE VIGILANCIA, PARA LOS POSTES Y LAS CASAS DE LA COLONIA PLAN DE AYALA.</t>
  </si>
  <si>
    <t>12-127</t>
  </si>
  <si>
    <t>Popular Sta. Teresa</t>
  </si>
  <si>
    <t>CONTINUIDAD DEL PROYECTO DE REENCARPETAMIENTO PARA LA COLONIA POPULAR SANTA TERESA, RASTRILLADO Y SUSTITUCION CON CEMENTO HIDRAULICO</t>
  </si>
  <si>
    <t>12-130</t>
  </si>
  <si>
    <t xml:space="preserve">Prado Coapa 2a Sección </t>
  </si>
  <si>
    <t>JUEGOS INFANTILES Y REUTILIZACIÓN DEL ESPACIO DE LA FUENTE DEL PARQUE PARA DIVERSAS ACTIVIDADES RECREATIVAS</t>
  </si>
  <si>
    <t>12-131</t>
  </si>
  <si>
    <t>Prado Coapa 3a Sección-Potrero Acoxpa</t>
  </si>
  <si>
    <t>INSTALACIÓN DE TINACOS-CISTERNAS EN CUATRO PARQUES</t>
  </si>
  <si>
    <t>12-132</t>
  </si>
  <si>
    <t>Progreso Tlalpan</t>
  </si>
  <si>
    <t>PINTURA DE FACHADAS EN TODA LA COLONIA</t>
  </si>
  <si>
    <t>12-133</t>
  </si>
  <si>
    <t xml:space="preserve">Pueblo Quieto </t>
  </si>
  <si>
    <t>REHABILITACION, EQUIPAMIENTO Y AMPLIACION DE ESPACIOS COMUNITARIOS (CENTRO SOCIAL, DEPORTIVO O LAS CANCAS, LECHERIA)</t>
  </si>
  <si>
    <t>12-136</t>
  </si>
  <si>
    <t>Rancho Los Colorines (Fracc.)</t>
  </si>
  <si>
    <t>ILUMINANDO RANCHO LOS COLORINES</t>
  </si>
  <si>
    <t>12-137</t>
  </si>
  <si>
    <t>Real del Sur-Villas del Sur-Residencial-Acoxpa</t>
  </si>
  <si>
    <t>PANELES SOLARES PARA REDUCCIÓN DEL PAGO DE ENERGÍA ELÉCTRICA DE ÁREAS COMUNES</t>
  </si>
  <si>
    <t>12-139</t>
  </si>
  <si>
    <t>Residencial Insurgentes Sur (U. Hab.)</t>
  </si>
  <si>
    <t>IMPERMEABILIZACION INTEGRAL DE LAS AZOTEAS DE AREAS COMUNES DE LOS EDIFICIOS DE RIS II</t>
  </si>
  <si>
    <t>12-142</t>
  </si>
  <si>
    <t>Rincón las Hadas-Villa Royale-Fuentes y Arconada Coapa</t>
  </si>
  <si>
    <t>PINTURA PARA LAS FACHADAS PARA PLAZA DEL ORO</t>
  </si>
  <si>
    <t>12-143</t>
  </si>
  <si>
    <t>Rinconada (U. Hab.)</t>
  </si>
  <si>
    <t>CAMBIO DE BOMBAS DE AGUA POTABLE Y CARCAMO Y LUMINARIAS PARA TODOS</t>
  </si>
  <si>
    <t>12-145</t>
  </si>
  <si>
    <t>Roca de Cristal</t>
  </si>
  <si>
    <t>PINTURA PARA TODAS LAS FACHADAS DE LA COLONIA ROCA DE CRISTAL</t>
  </si>
  <si>
    <t>12-146</t>
  </si>
  <si>
    <t>Rómulo Sánchez- San Fernando (Barr)-Peña Pobre</t>
  </si>
  <si>
    <t>CON TECHO EJERCICIO SEGURO</t>
  </si>
  <si>
    <t>12-147</t>
  </si>
  <si>
    <t>San Andrés Totoltepec (Pblo.)</t>
  </si>
  <si>
    <t>MEJORAMIENTO DE IMAGEN URBANA EN SAN ANDRÉS TOTOLTEPEC CALLE REFORMA (CONTINUIDAD DEL 2023)</t>
  </si>
  <si>
    <t>12-148</t>
  </si>
  <si>
    <t>San Bartolo el Chico</t>
  </si>
  <si>
    <t>COMPRA E INSTALACIÓN DE CALENTADORES SOLARES, CUARTA ETAPA</t>
  </si>
  <si>
    <t>12-151</t>
  </si>
  <si>
    <t xml:space="preserve">San Juan Tepeximilpa </t>
  </si>
  <si>
    <t>CAMARAS DE VIDEOVIGILANCIA EN LOS LUGARES MAS CONCURRIDOS DE LA COLONIA</t>
  </si>
  <si>
    <t>12-152</t>
  </si>
  <si>
    <t>San Juan Tepeximilpa (Ampl.)</t>
  </si>
  <si>
    <t>MEJORAMIENTO DE IMAGEN URBANA</t>
  </si>
  <si>
    <t>12-153</t>
  </si>
  <si>
    <t xml:space="preserve">San Lorenzo Huipulco </t>
  </si>
  <si>
    <t>MANTENIMIENTO AL KIOSKO Y AREAS VERDES DE LAS ZONAS ALEDAÑAS AL KIOSKO DE HUIPULCO, E INSTALACION DE UN TECHO CURVO PARA LA EXPLANADA AL AIRE LIBRE</t>
  </si>
  <si>
    <t>12-154</t>
  </si>
  <si>
    <t>San Miguel Xicalco (Pblo.)</t>
  </si>
  <si>
    <t>PROTECCIÓN DE TUBO DE AGUA</t>
  </si>
  <si>
    <t>12-155</t>
  </si>
  <si>
    <t>San Miguel Ajusco (Pblo.)</t>
  </si>
  <si>
    <t>REHABITACIÓN Y MEJORAMIENTO DEL CENTRO SOCIAL 
COMUNITARIO (CASA DE SALUD)</t>
  </si>
  <si>
    <t>12-156</t>
  </si>
  <si>
    <t>San Miguel Tehuisco-Los Angeles Ayometitla</t>
  </si>
  <si>
    <t>CÁMARAS DE VIDEO VIGILANCIA EXTERNA.</t>
  </si>
  <si>
    <t>12-157</t>
  </si>
  <si>
    <t>San Miguel Topilejo (Pblo.)</t>
  </si>
  <si>
    <t>PAVIMENTACIÓN CALLE DEL RASTRO Y AV. CRUZ BLANCA</t>
  </si>
  <si>
    <t>12-158</t>
  </si>
  <si>
    <t>San Nicolas II</t>
  </si>
  <si>
    <t>PINTURA PARA TODAS LAS FACHADAS DE LAS CASAS DE LA COLONIA SAN NICOLAS II</t>
  </si>
  <si>
    <t>12-159</t>
  </si>
  <si>
    <t>San Pedro Apostol (Barr.)</t>
  </si>
  <si>
    <t>CUBETAS DE PINTURA PARA LAS FACHADAS DE LAS CASAS DE TODA LA COLONIA SAN PEDRO APOSTOL</t>
  </si>
  <si>
    <t>12-160</t>
  </si>
  <si>
    <t>San Pedro Martir (Pblo.)</t>
  </si>
  <si>
    <t>REHABILITACIÓN DE BARDA PERIMETRAL LADO SUR Y MEJORAMIENTO DE LA IMAGEN URBANA DEL PANTEÓN DEL PUEBLO ORIGINARIO DE SAN PEDRO MÁRTIR</t>
  </si>
  <si>
    <t>12-161</t>
  </si>
  <si>
    <t>Santa Ursula Xitla</t>
  </si>
  <si>
    <t>MANTENIMIENTO DE NUESTRO PANTEÓN DE SANTA URSULA XITLA</t>
  </si>
  <si>
    <t>12-162</t>
  </si>
  <si>
    <t xml:space="preserve">Santisima Trinidad </t>
  </si>
  <si>
    <t>12-163</t>
  </si>
  <si>
    <t>Santo Tómas Ajusco (Pblo.)</t>
  </si>
  <si>
    <t>CONTINUIDAD DEL TECHADO DE PLAZA DE TOROS Y LIENZO CHARRO SANTO TOMAS AJUSCO</t>
  </si>
  <si>
    <t>12-164</t>
  </si>
  <si>
    <t>Sauzales Cebadales (U. HAB.)</t>
  </si>
  <si>
    <t>LEVANTAR Y REPARAR BARDAS PERIMETRAL EN CALLES CEBADALES Y SAUZALES</t>
  </si>
  <si>
    <t>12-165</t>
  </si>
  <si>
    <t>Sección XVI</t>
  </si>
  <si>
    <t>LÁMPARAS LED</t>
  </si>
  <si>
    <t>12-166</t>
  </si>
  <si>
    <t xml:space="preserve">Solidaridad </t>
  </si>
  <si>
    <t>AGUA DE LLUVIA PARA TODOS</t>
  </si>
  <si>
    <t>12-167</t>
  </si>
  <si>
    <t>Tecorral</t>
  </si>
  <si>
    <t>CÁMARAS DE VIDEOVIGILANCIA PARA TODA LA UNIDAD TERRITORIAL</t>
  </si>
  <si>
    <t>12-168</t>
  </si>
  <si>
    <t>Tenorios Infonavit 1 y 2  (U. Hab.)</t>
  </si>
  <si>
    <t>SUSTITUCION DE LA RED DE AGUA POTABLE ACTUAL, ASÍ COMO CAMBIO DE VÁLVULAS , POR MATERIAL DE ALTA RESISTENCIA COMO POLIETILENO</t>
  </si>
  <si>
    <t>12-170</t>
  </si>
  <si>
    <t>Tepetlica el Alto-3 de Mayo</t>
  </si>
  <si>
    <t>MÁS SEGURIDAD EN NUESTRA COLONIA CON CÁMARAS DE VIGILANCIA</t>
  </si>
  <si>
    <t>12-171</t>
  </si>
  <si>
    <t>Tepetongo</t>
  </si>
  <si>
    <t>PINTURA ANTIGRAFITI EN ZAGUANES Y PUERTAS PRINCIPALES EN TODA LA UT</t>
  </si>
  <si>
    <t>12-172</t>
  </si>
  <si>
    <t>Tetenco (Pje.)</t>
  </si>
  <si>
    <t>REFORESTACIÓN, MEJORAMIENTO Y FORTALECIMIENTO DEL ENTORNO ECOLÓGICO DE PARAJE TETENCO ALTO.</t>
  </si>
  <si>
    <t>12-173</t>
  </si>
  <si>
    <t xml:space="preserve">Tezontitla </t>
  </si>
  <si>
    <t>CÁMARAS DE VIDEOVIGILANCIA PARA LAS CALLES DE TEZONTITLA</t>
  </si>
  <si>
    <t>12-174</t>
  </si>
  <si>
    <t xml:space="preserve">Tezontitla - El Calvario (Ampl.) </t>
  </si>
  <si>
    <t>CÁMARAS DE SEGURIDAD PARA TODA LA UNIDAD TERRITORIAL</t>
  </si>
  <si>
    <t>12-175</t>
  </si>
  <si>
    <t xml:space="preserve">Tlalcoligia </t>
  </si>
  <si>
    <t>RENCARPETADO DE TODA LA CALLE NAVAJOS</t>
  </si>
  <si>
    <t>12-176</t>
  </si>
  <si>
    <t xml:space="preserve">Tlalmille </t>
  </si>
  <si>
    <t>VECINOS SEGUROS EN LA UNIDAD TERRITORIAL TLALMILLE</t>
  </si>
  <si>
    <t>12-177</t>
  </si>
  <si>
    <t>Tlalpan Centro</t>
  </si>
  <si>
    <t>ILUMINACION LED, ILUMINACION SUSTENTABLE</t>
  </si>
  <si>
    <t>12-180</t>
  </si>
  <si>
    <t xml:space="preserve">Toriello Guerra </t>
  </si>
  <si>
    <t>REENCARPETADO DEL CALLEJON DE TETITLA</t>
  </si>
  <si>
    <t>12-181</t>
  </si>
  <si>
    <t xml:space="preserve">Torres de Padierna </t>
  </si>
  <si>
    <t>RECUPERACIÓN Y REHABILITACIÓN DE BANQUETAS PÚBLICAS</t>
  </si>
  <si>
    <t>12-182</t>
  </si>
  <si>
    <t>Tres Fuentes (U. Hab.)</t>
  </si>
  <si>
    <t>PINTURA DE EDIFICIOS DE TENORIOS 123</t>
  </si>
  <si>
    <t>12-183</t>
  </si>
  <si>
    <t xml:space="preserve">Valle de Tepepan </t>
  </si>
  <si>
    <t>RED DE AGUA POTABLE</t>
  </si>
  <si>
    <t>12-184</t>
  </si>
  <si>
    <t xml:space="preserve">Valle Escondido </t>
  </si>
  <si>
    <t>RECUPERACIÓN SUSTENTABLE E INCLUYENTE DE ESPACIO COMUNITARIO PARA PARQUE LINEAL, ETAPA FINAL</t>
  </si>
  <si>
    <t>12-185</t>
  </si>
  <si>
    <t xml:space="preserve">Valle Verde </t>
  </si>
  <si>
    <t>REENCARPETAMIENTO DE LAS CALLES</t>
  </si>
  <si>
    <t>12-186</t>
  </si>
  <si>
    <t>Verano</t>
  </si>
  <si>
    <t>CONTINUIDAD CÁMARAS DE VIGILANCIA EN LA COLONIA VERANO</t>
  </si>
  <si>
    <t>12-188</t>
  </si>
  <si>
    <t>Vergel de Coyoacan -Vergel del Sur</t>
  </si>
  <si>
    <t>CONTINUACIÓN DEL PROYECTO DEL PRESUPUESTO PARTICIPATIVO DEL AÑO 2022: SISTEMA DE RIEGO POR ASPERSIÓN DE LOS 5 MODULOS DEL PARQUE VERGELES</t>
  </si>
  <si>
    <t>12-191</t>
  </si>
  <si>
    <t>Villa Coapa (Rdcial.)</t>
  </si>
  <si>
    <t>SENDERO SEGURO</t>
  </si>
  <si>
    <t>12-193</t>
  </si>
  <si>
    <t>Villa del Puente Fovissste (U. Hab.)</t>
  </si>
  <si>
    <t>BANQUETAS FRESALES</t>
  </si>
  <si>
    <t>12-194</t>
  </si>
  <si>
    <t xml:space="preserve">Villa Lazaro Cardenas </t>
  </si>
  <si>
    <t>ESPACIO CULTURAL, INCREMENTO DE ÁREA VERDE Y MEJOR IMAGEN URBANA EN EL PARQUE EL TRÉBOL</t>
  </si>
  <si>
    <t>12-195</t>
  </si>
  <si>
    <t>Villa Olimpica Liberador Miguel Hidalgo (U. Hab.)</t>
  </si>
  <si>
    <t>PUERTA EN CAMINO SANTA TERESA</t>
  </si>
  <si>
    <t>12-198</t>
  </si>
  <si>
    <t xml:space="preserve">Vistas del Pedregal </t>
  </si>
  <si>
    <t>TECHUMBRE CANCHITAS DE VISTAS DEL PEDREGAL</t>
  </si>
  <si>
    <t>12-199</t>
  </si>
  <si>
    <t xml:space="preserve">Viveros de Coactetlan </t>
  </si>
  <si>
    <t>REPARAR EL RESUMIDERO PARA CALLE MANZANOS Y EUCALIPTO</t>
  </si>
  <si>
    <t>12-200</t>
  </si>
  <si>
    <t>Xaxacalco</t>
  </si>
  <si>
    <t>PINTURA PARA EMBELLECIMIENTO DE LA COLONIA XAXALCO (FACHADAS)</t>
  </si>
  <si>
    <t>12-201</t>
  </si>
  <si>
    <t>Xaxalipac</t>
  </si>
  <si>
    <t>CAMINANDO A PASO FIRME EN XAXALIPAC</t>
  </si>
  <si>
    <t>12-202</t>
  </si>
  <si>
    <t>Zacatienda</t>
  </si>
  <si>
    <t>12-204</t>
  </si>
  <si>
    <t>Zapote - Luis Donaldo Colosio (U. habs.)</t>
  </si>
  <si>
    <t>PROYECTO PARTICIPATIVO DE IMPERMIABILIZACION, PINTURA Y CASETA EN LAS UNIDADES HABITACIONALES ZAPOTE I, II, III, Y U.H COLOSIO</t>
  </si>
  <si>
    <t>12-205</t>
  </si>
  <si>
    <t>2 de  Octubre</t>
  </si>
  <si>
    <t>RAMPA DE CONCRETO</t>
  </si>
  <si>
    <t>12-208</t>
  </si>
  <si>
    <t>San Miguel Toxiac</t>
  </si>
  <si>
    <t>SEGUNDA ETAPA DE CAMARAS. VISION NOCTURNA CON SUFICIENTE CABLE PARA LA COLOCACION DE LAS CAMARAS. COLOCADAS EN LOS PUNTOS INDICADOS.</t>
  </si>
  <si>
    <t>12-209</t>
  </si>
  <si>
    <t>Heroes de Padierna  I</t>
  </si>
  <si>
    <t>RECUPERACIÓN Y RENOVACIÓN DE ESPACIO PÚBLICO, AL SERVICIO DE LA COMUNIDAD EN LA UNIDAD TERRITORIAL HÉROES DE PADIERNA 1.</t>
  </si>
  <si>
    <t>12-210</t>
  </si>
  <si>
    <t>Heroes de Padierna  II</t>
  </si>
  <si>
    <t>BANQUETAS HEROES</t>
  </si>
  <si>
    <t>12-211</t>
  </si>
  <si>
    <t>Lomas de Pardierna I</t>
  </si>
  <si>
    <t>CONSTRUCCION RECOLECTOR PLUVIAL EN CALLE SEYE</t>
  </si>
  <si>
    <t>12-212</t>
  </si>
  <si>
    <t>Lomas de Padierna II</t>
  </si>
  <si>
    <t>LA RECUPERACIÓN DE ESPACIOS PÚBLICOS ES UNA NECESIDAD PARA GENERAR LA PARTICIPACIÓN DE LA COMUNIDAD, (L M)</t>
  </si>
  <si>
    <t>12-213</t>
  </si>
  <si>
    <t>Pedregal de San Nicolas 4a Secc. I</t>
  </si>
  <si>
    <t>ADQUISICION E INSTALACION DE CALENTADORES SOLARES DE 15 TUBOS MARCA GLOBAL ENERGY</t>
  </si>
  <si>
    <t>12-214</t>
  </si>
  <si>
    <t>Pedregal de San Nicolas 4a Secc. II</t>
  </si>
  <si>
    <t>CAMARAS PRIVADAS DE VIDEO VIGILANCIA PARA TODAS LAS MANZANAS DE 8 MEGA PIXCELES</t>
  </si>
  <si>
    <t>12-215</t>
  </si>
  <si>
    <t>Belizario DomInguez</t>
  </si>
  <si>
    <t>MI COLONIA ILUMINADA DE NOCHE CON LAMPARAS SOLARES EN FACHADAS, CONTRIBUYENDO A LA SEGURIDAD Y A DISMINUIR EL IMPACTO DEL CAMBIO CLIMÁTICO, AÑO 2024.</t>
  </si>
  <si>
    <t>12-216</t>
  </si>
  <si>
    <t>La Magueyera</t>
  </si>
  <si>
    <t>PINTURA DE FACHADAS EN CALLES DE LA UNIDAD TERRITORIAL</t>
  </si>
  <si>
    <t>12-217</t>
  </si>
  <si>
    <t>Narciso Mendoza Villa Coapa Super Manzana 8 (U. Hab.)</t>
  </si>
  <si>
    <t>CONTINUACION DEL PROYECTO GANADOOR DEL 2022. CONTINUACION DE LA RED HIDRAULICA EN LA CALLE DE ABREVADEO CAMBIO DE TUBOS Y OBRA BACHEO A PARTIR DE REG</t>
  </si>
  <si>
    <t>12-218</t>
  </si>
  <si>
    <t>Conjunto Habitacionl Pedregal del Lago</t>
  </si>
  <si>
    <t>MANTENIMIENTO Y CONSERVACION DE IMPERMEABILIZANTE EN AZOTEAS DE ESTACIONAMIENTOS E IMPERMEABILIZACION DE LOSA DE ESTACIONAMIENTO SIN IMPERMEABILIZAR</t>
  </si>
  <si>
    <t>12-219</t>
  </si>
  <si>
    <t>Ejidos de San Pedro Mártir II (Sur)</t>
  </si>
  <si>
    <t>REHABILITACIÓN DEL GIMNASIO AL AIRE LIBRE UBICADO EN C. SAN BUENAVENTURA ESQ. DAVID FRAGOSO</t>
  </si>
  <si>
    <t>12-220</t>
  </si>
  <si>
    <t>Isidro Fabela II (Oriente)</t>
  </si>
  <si>
    <t>SENDERO SEGURO CALLES ILUMINADAS</t>
  </si>
  <si>
    <t>12-221</t>
  </si>
  <si>
    <t>Loma Bonita-Ampliacion Tepeximilpa-</t>
  </si>
  <si>
    <t>REHABILITACION DE LOS ANDADORES 1-2-3-4-5-6</t>
  </si>
  <si>
    <t>12-222</t>
  </si>
  <si>
    <t>Lomas de Tepemecatl</t>
  </si>
  <si>
    <t>ALARMAS VECINALES PARA EXTERIOR EN LA COLONIA LOMAS DE TEPEMECATL</t>
  </si>
  <si>
    <t>12-223</t>
  </si>
  <si>
    <t>Residencial Fuentes de Cantera (U. Hab.)</t>
  </si>
  <si>
    <t>IMPERMEABILIZACION Y PINTURA DE EDIFICIOS</t>
  </si>
  <si>
    <t>12-224</t>
  </si>
  <si>
    <t>Atocpan</t>
  </si>
  <si>
    <t>PINTURA PARA FACHADAS DE ATOCPA</t>
  </si>
  <si>
    <t>12-225</t>
  </si>
  <si>
    <t>Chimali</t>
  </si>
  <si>
    <t>LUMINARIAS EN TODAS LAS CALLES</t>
  </si>
  <si>
    <t>12-226</t>
  </si>
  <si>
    <t>La  Venta-Ampliación La Venta</t>
  </si>
  <si>
    <t>PINTURA PARA FACHADAS</t>
  </si>
  <si>
    <t>ID</t>
  </si>
  <si>
    <t>AÑO</t>
  </si>
  <si>
    <t xml:space="preserve">DISTRITO
</t>
  </si>
  <si>
    <t xml:space="preserve">FOLIO
</t>
  </si>
  <si>
    <t>NOMBRE DEL PROYECTO</t>
  </si>
  <si>
    <t>MONTO ASIGNADO</t>
  </si>
  <si>
    <t>PARTIDA</t>
  </si>
  <si>
    <t>CONSIDERACION</t>
  </si>
  <si>
    <t>CAP</t>
  </si>
  <si>
    <t>ÁREA EJECUTORA</t>
  </si>
  <si>
    <t>CONCEPTO</t>
  </si>
  <si>
    <t>IECM-DD16-000473/24</t>
  </si>
  <si>
    <t>AHUACATITLA</t>
  </si>
  <si>
    <t>EL PROYECTO CONSISTE EN TORRES DE SEGURIDAD QUE CUENTAN CON 3 CÁMARAS DE MUY ALTA RESOLUCIÓN DE LAS CUALES 1 ES PTZ CON INTELIGENCIA ARTIFICIAL, 1 CÁMARA FIJA Y 1 CÁMARA LPR PARA LECTURA DE MATRICULAS, ADEMAS CUENTAN CON ALTAVOCES, SIRENAS, ESTROBOS, BOTON DE ALERTA Y SE IMPLEMENTAN DE MANERA MUY RÁPIDA EN PUNTOS ESTRATÉGICOS Y DE MAYOR INDICE DELICTIVO, SE VISUALIZAN DESDE EL CENTRO DE MONITOREO DE LA ALCALDÍA Y CUENTAN CON - VISIÓN DE 360 CON INTELIGENCIA ARTIFICIAL - CAPTURA DE PLACAS DIA Y NOCHE A ALTAS VELOCIDADES - INTERACCIÓN CON LOS CIUDADANOS EN CASO DE NECESITAR APOYO - ALARMA VISUAL Y SONORA - VOCEO PARA EMITIR MENSAJES A LA CIUDADANÍA CON ESTE PROYECTO NO SE PERDERÁ NADA DEL PRESUPUESTO YA QUE ES ESCALABLE Y PUEDEN AGREGARSE HASTA 8 CÁMARAS POR POSTE LO QUE LO HACE MUY ÚTIL PARA MI COLONIA YA QUE LA INCIDENCIA SE HA ELEVADO MI PRESUPUESTO ALCANZARÁ PARA 2 POSTES</t>
  </si>
  <si>
    <t>3</t>
  </si>
  <si>
    <t>DIRECCIÓN GENERAL DE ADMINISTRACIÓN</t>
  </si>
  <si>
    <t>CÁMARAS DE VIDEO VIGILANCIA</t>
  </si>
  <si>
    <t>IECM-DD14-000179/24</t>
  </si>
  <si>
    <t>AMPLIACION MIGUEL HIDALGO 2A SECC</t>
  </si>
  <si>
    <t>FORO CULTURAL BENITA GALEANA</t>
  </si>
  <si>
    <t>EN PONER UN FORO CULTURAL CON GRADAS TECHADO EN EL PARQUE MORELOS PARA 200 PERSONAS</t>
  </si>
  <si>
    <t>6</t>
  </si>
  <si>
    <t>DIRECCIÓN GENERAL DE OBRAS Y DESARROLLO URBANO</t>
  </si>
  <si>
    <t>OBRAS EN PARQUES O ESPACIOS PÚBLICOS</t>
  </si>
  <si>
    <t>IECM-DD14-000354/24</t>
  </si>
  <si>
    <t>AMPLIACION MIGUEL HIDALGO 3A SECC</t>
  </si>
  <si>
    <t>COLOR A TU COLONIA</t>
  </si>
  <si>
    <t>CONSISTE EN COMPRAR CUBETAS DE PINTURA CON EL TOTAL DEL PRESUPUESTO ASIGNADO PARA PINTAR LAS FACHADA DE LOS DOMICILIOS DE LAS PERSONAS GANADORAS EN EL SORTEO. SE TOMARÍAN EN CUANTA TODAS LAS SECCIONES ELECTORALES DE LA COLONIA PARA REPARTIR LA CANTIDAD DE CUBETAS DE PINTURA DE MANERA EQUITATIVA EN TODAS LAS SECCIONES ELECTORALES CON EL FIN DE QUE LA MAYORÍA DE LA POBLACIÓN DE LA COLONIA SEA BENEFICIADA Y NO SÓLO EN ALGUNOS LUGARES DE LA COLONIA. DE IGUAL MODO SOLO SERIA DAR EL MATERIAL QUE SERIA LA PINTURA YA QUE LA MANO DE OBRA SERÁ PUESTA POR CADA PERSONA QUE RESULTE GANADORA. LOS VECINOS GANADORES SERAN ASIGANDOS POR MEDIO DE UN SORTEO EN EL QUE PODRAN PARTICIPAR TODOS LOS VECINOS DE LA DEMARCACION TERRITORIAL 12-003 (COL. AMPL. MIGUEL HIDALGO 3RA SECC. ALCALDIA TLALPAN, CDMX).</t>
  </si>
  <si>
    <t>2491</t>
  </si>
  <si>
    <t>4</t>
  </si>
  <si>
    <t>ADQUISICIÓN DE PINTURA</t>
  </si>
  <si>
    <t>IECM-DD14-000155/24</t>
  </si>
  <si>
    <t>AMPLIACION MIGUEL HIDALGO 4A SECC</t>
  </si>
  <si>
    <t>LUMINARIAS</t>
  </si>
  <si>
    <t>SUSTITUCION E INSTALACION DE LUMINARIAS EN DONDE NO HAYA</t>
  </si>
  <si>
    <t>IECM-DD19-000187/24</t>
  </si>
  <si>
    <t>CAMBIO DE TUBERÍA HIDRÁULICA PARA TODA LA COLONIA</t>
  </si>
  <si>
    <t>CAMBIO DE TUBERÍA DE TODA LA COLONIA PORQUE LA TUBERÍA EN USO YA TIENE MUCHOS AÑOS DE USO Y TIENE MUCHAS FUGAS QUE CONSTANTEMENTE SE ESTÁN REPARANDO. HASTA DONDE ALCANCE EL PRESUPUESTO.</t>
  </si>
  <si>
    <t>RED HIDRÁULICA</t>
  </si>
  <si>
    <t>IECM-DD19-000043/24</t>
  </si>
  <si>
    <t>ARBOLEDAS DEL SUR</t>
  </si>
  <si>
    <t>BANQUETA NUEVA, RESPETO A LA NATURALEZA</t>
  </si>
  <si>
    <t>UNA PROBLEMÁTICA EN GRAN PARTE DE LA COLONIA TIENE QUE VER CON EN EL MAL ESTADO DE LAS BANQUETAS. SIN EMBARGO, ESA SITUACIÓN ES PRODUCTO DE QUE LAS RAICES DE LOS ÁRBOLES HAN CRECIDO DE TAL FORMA QUE ROMPEN LAS MISMAS. ASÍ, EL PROYECTO TIENE COMO PROPÓSITO QUE SEAN REHABILITADAS, CONSIDERANDO Y RESPETANDO A LOS ÁRBOLES QUE FORMAN PARTE DE NUESTRA COLONIA. SE PUEDE REALIZAR SIN QUE SEA AFECTADA LA ESTRUCTURA, TRONCO Y/O RAICES DE LOS ÁRBOLES QUE TANTO APORTAN A NUESTRO ENTORNO. CONSEGUIR UN EQUILIBRIO ARMÓNICO ENTRE NATURALEZA Y VIALIDAD PEATONAL.</t>
  </si>
  <si>
    <t>BANQUETAS / GUARNICIONES</t>
  </si>
  <si>
    <t>IECM-DD19-000269/24</t>
  </si>
  <si>
    <t>ARENAL GUADALUPE TLALPAN</t>
  </si>
  <si>
    <t>DESAZOLVE Y PODA DE ÁRBOLES</t>
  </si>
  <si>
    <t>EL PROYECTO CONSISTE EN REALIZAR EL DESAZOLVE AL INTERIOR DE LA COLONIA, PARA UNA VEZ CONCLUIDO EL DESAZOLVE, SE REALICEN TRABAJOS DE PODA DE ÁRBOLES, HASTA DONDE ALCANCE EL PRESUPUESTO.</t>
  </si>
  <si>
    <t>DESAZOLVE Y PODA</t>
  </si>
  <si>
    <t>IECM-DD19-000223/24</t>
  </si>
  <si>
    <t>ARENAL PUERTA TEPEPAN</t>
  </si>
  <si>
    <t>REHABILITACIÓN GENERAL DEL CÁRCAMO</t>
  </si>
  <si>
    <t>LIMPIEZA Y MANTENIMIENTO DE LAS CÁMARAS Y DEL SISTEMA DE BOMBEO (DOS BOMBAS) EL -CÁRCAMO, CUYO OBJETIVO ES ELEVAR EL DRENAJE SANITARIO LOCAL Y AGUA PLUVIAL A LA RED PRINCIPAL DE DRENAJE, EVITANDO INUNDACIONES. - REHABILITACIÓN DEL EQUIPO ELECTROMECÁNICO DE AUTOMATIZACIÓN DE LOS CONTROLES DE ENCENDIDO PARA EL FUNCIONAMIENTO SECUENCIAL DE LAS BOMBAS. HASTA DONDE ALCANCE EL PRESUPUESTO.</t>
  </si>
  <si>
    <t>POR DEFINIR</t>
  </si>
  <si>
    <t>IECM-DD16-000634/24</t>
  </si>
  <si>
    <t>ATOCPA SUR</t>
  </si>
  <si>
    <t>SEGURIDAD PARA LOS VECINOS DE ATOCPA</t>
  </si>
  <si>
    <t>EL PROYECTO CONSISTE EN LA COLOCACIÓN DE ALARMAS DE ACTIVACIÓN COLECTIVA SOBRE LAS CALLES. LA ALARMA TIENE LA CAPACIDAD DE CONECTARSE A ESTACIONES DE MONITOREO DEL C2 (BASE PLATA) DE LA ALCALDÍA, PARA RESPUESTA INMEDIATA. CUENTA CON LUCES ESTROBOSCÓPICAS QUE LA HACEN FÁCILMENTE DETECTABLE A LA DISTANCIA, CONTARÁ CON SISTEMA DE LOCALIZACIÓN POR MEDIO DE COORDENADAS PARA QUE SE UBIQUE EN LOS MAPAS INTERACTIVOS DE (BASE PLATA). EL DISEÑO DE LA APLICACIÓN PERMITE ORDENAR LAS ALERTAS, PRIORIZANDO LAS DE MAYOR IMPORTANCIA Y PERMITE DETONAR HASTA 18 TONOS VOCIFERANTES SE IMPLEMENTA UN SISTEMA DE VIDEOVIGILANCIA COMPUTACIONAL QUE CONSTA DE 2 CÁMARAS IP CON LA CAPACIDAD DE RECONOCIMIENTO DE ROSTROS Y RECONOCIMIENTO DE PLACAS, CAPAZ DE DETONAR LA ALARMA DE MANERA AUTOMÁTICA ANTE UN EVENTO SOSPECHOSO.</t>
  </si>
  <si>
    <t>ALARMAS VECINALES</t>
  </si>
  <si>
    <t>IECM-DD16-000167/24</t>
  </si>
  <si>
    <t>AYOCATITLA, ASUNCION</t>
  </si>
  <si>
    <t>CÁMARAS DE SEGURIDAD PARA CALLES SEGURAS EN COLONIA AYOCATITLA-ASUNCIÓN</t>
  </si>
  <si>
    <t>COMPRA DE CAMARAS DE SEGURIDAD CON VISIÓN NOCTURNA E INSTALACIÓN EN PUNTOS A ACORDAR. LOS PUNTOS ESTRATÉGICOS DE COLOCACIÓN SERÁN ACORDADOS EN ASAMBLEA DE VECINOS.</t>
  </si>
  <si>
    <t>IECM-DD16-000200/24</t>
  </si>
  <si>
    <t>BELVEDERE</t>
  </si>
  <si>
    <t>AMPLIACIÓN DE PARQUE FAMILIAR BELVEDERE PARA HABILITAR UN MÓDULO SANITARIO, CON TANQUE CISTERNA PARA AGUA, LUMINARIAS, BANCAS Y CIRCUITO PARA CAMINAR</t>
  </si>
  <si>
    <t>EL PROYECTO CONSISTE EN AMPLIAR EL PEQUEÑO PARQUE FAMILIAR BELVEDERE UNIDOS 2020 QUE SE UBICA EN CALLE ANZAR ESQUINA CARRETERA PICACHO AJUSCO JUSTO DETRÁS DE LA PRIMARIA SAÚL ANCHONDO LOZOYA, QUE CARECE DE UN MÓDULO SANITARIO NECESARIO PARA USUARIOS Y VISITANTES DEL PARQUE ESENCIALMENTE FAMILIAS, NIÑAS Y NIÑOS Y AL MISMO TIEMPO DAR CONTINUIDAD AL RESCATE DEL ÁREA VERDE DE BELVEDERE CON USO DE SUELO (ESPACIO ABIERTO Y DE EQUIPAMIENTO) Y QUE SE UBICA ENTRE CALLE PELOPONESO Y CARRETERA PICACHO AJUSCO Y ENTRE LAS CALLES ANZAR Y BECAL, JUSTO DETRÁS DE LA ZONA ESCOLAR Y DEL CENTRO COMUNITARIO BELVEDERE, AL MISMO TIEMPO CONTENER LA MANCHA URBANA ILEGAL QUE ESTA AVANZADO ACELERADAMENTE ASÍ COMO LA INSEGURIDAD. SE PROPONE LA CONSTRUCCIÓN DE UN MÓDULO SANITARIO EQUIPADO Y CONECTADO A LA RED DE DRENAJE PRINCIPAL, CON TANQUE CISTERNA DE 10, 000 LITROS PARA ALMACENAR AGUA, LUMINARIAS, BANCAS Y CIRCUITO ECOLÓGICO PARA CAMINATA (DE ACUERDO AL ALCANCE DEL PRESUPUESTO).</t>
  </si>
  <si>
    <t>IECM-DD14-000280/24</t>
  </si>
  <si>
    <t>BOSQUES DE TEPEXIMILPA</t>
  </si>
  <si>
    <t>SE BUSCA EL MEJORAMIENTO VISUAL DE LA COLONIA, YA QUE VARIAS CASAS SE ENCUENTRAN VANDALISADAS POR GRAFITTIS Y SE DA UN MAL ASPECTO. EL CUAL PROPICIA A ACCIONES DELICTIVAS</t>
  </si>
  <si>
    <t>IECM-DD16-000471/24</t>
  </si>
  <si>
    <t>BOSQUES DEL PEDREGAL</t>
  </si>
  <si>
    <t>MEJOR MOVILIDAD PARA NUESTROS NIÑOS, NIÑAS Y ADULTOS MAYORES</t>
  </si>
  <si>
    <t>ESCALERAS CON DESCANSOS Y JARDINERAS EN CALLE JACARANDAS ENTRE SABINOS Y CEDROS EN LA ACERA DE LAS ESCUELAS (CECILIO MIJARES POBLANO Y JARDINDE NIÑOS TINEMI), SON 120 METROS LINEALES, BARABDALES PARA PROTECCION DE LOS NIÑOS QUE ASISTEN A ESTOS PLANTELES EN TODO AL REDEDOR. RETIRO DE ESCOBRO Y CASCAJO AL REDEDOR DE LA ESCUELA.</t>
  </si>
  <si>
    <t xml:space="preserve"> OBRAS EN PARQUES O ESPACIOS PÚBLICOS</t>
  </si>
  <si>
    <t>IECM-DD14-000451/24</t>
  </si>
  <si>
    <t>CALVARIO CAMISETAS</t>
  </si>
  <si>
    <t>LUMINARIAS Y CIRCUITO DE CAMINATA PARA NIÑAS, NIÑOS Y PERSONAS ADULTAS MAYORES EN EL AREA VERDE EL CAMPITO</t>
  </si>
  <si>
    <t>INSTALAR 15 LUMINARIAS ESTRATEGICAMENTE DISTRIBUIDAS EN EL AREA VERDE EL CAMPITO PARA ABATIR DEFINITIVAMENTE LA INSEGURIDAD POR LAS NOCHES Y CONSTRUIR UN CIRCUITO DE 100 METROS LINEALES, CON MATERIALES PERMEABLES Y ECOLOGICOS, PARA QUE NIÑAS, NIÑOS Y PERSONAS ADULTAS MAYORES REALICEN CAMINATAS O CIRCULEN EN SILLAS DE RUEDAS DE MANERA ADECUADA Y SIN TROPIEZOS</t>
  </si>
  <si>
    <t>IECM-DD14-000346/24</t>
  </si>
  <si>
    <t>CANTERA PUENTE DE PIEDRA</t>
  </si>
  <si>
    <t>ESTE PROYECTO ESTA PENSADO PARA PREVENIR ACCIDENTES POR EL DESPRENDIMIENTO DE ROCAS DEL BANCO DE PIEDRA, QUE HAY EN LAS CALLES TESOREROS, TETLAPANGAS Y QUECHOLOC, DE LOS VECINOS QUE VIVEN CERCA Y TRANSITAN POR LAS CALLES TESOREROS, QUECHOLOC Y TETLAPANGAS YA QUE PRINCIPALMENTE EN TEMPORADA DE LLUVIAS,SOL Y TEMBLORES SE GENERA UN MAYOR REBLANDECIMIENTO Y ES URGENTE SOLUCIONARLO MENDIANTE EL ANCLAJE SOBRE LA ROCA PARA GENERAR UN MAYOR SOPORTE, LECHADEADO CON CEMENTO PARA GENERAR SEGURIDAD A LOS HABITANTES</t>
  </si>
  <si>
    <t>MURO DE CONTENCIÓN</t>
  </si>
  <si>
    <t>IECM-DD14-000262/24</t>
  </si>
  <si>
    <t>CHICHICASPATL</t>
  </si>
  <si>
    <t>APROVECHAR LA RADIACION SOLAR PARA CONVERTIR EL AGUA FRIA A CALIENTE, EVITAR USAR GAS EVITANDO SEGUIR CONTAMINANDO EL MEDIO AMBIENTE MEJORAR LA CALIDAD DE VIDA DE LOS BENEFICIARIOS TENIENDO MAS ARMONIA CON LA FAMILIA MEJORANDO LA ECONOMIA CON ESTE PROYECTO</t>
  </si>
  <si>
    <t>CALENTADORES SOLARES</t>
  </si>
  <si>
    <t>IECM-DD16-000618/24</t>
  </si>
  <si>
    <t>CHIMALCOYOC</t>
  </si>
  <si>
    <t>EL PROYECTO CONSISTE EN RETIRAR LA PIEDRA BOLA DE LA CALLE CRISTOBAL COLÓN Y NIVELAR EL TERRENO, Y YA ESTANDO NIVELADO NUEVAMENTE COLOCAR Y PEGAR LA PIEDRA BOLA.</t>
  </si>
  <si>
    <t>IECM-DD16-000079/24</t>
  </si>
  <si>
    <t>CHIMILLI</t>
  </si>
  <si>
    <t>DEBIDO A LA DELINCUENCIA SE NECESITAN CAMARAS DE VIGILANCIA. SE COLOCARÁN EN DIFERENTES PUNTOS DE LA COLONIA, ELIGIENDO A ALGUNOS VECINOS PARA QUE VIGILEN DESDE SUS CASAS. EN LAS ASAMBLEAS DECIDIREMOS EN QUE CALLES SE COLOCARÁN LAS CAMARAS. CAMARAS $6000 DVR GRABADOR DE CAMARAS DISCO DURO 1TB, CAMARAS METALICAS 2MP ALTA RESOLUCIÓN 4 CABLES DE 20 MTS. FUENTE PARA CAMARAS, INSTALACIÓN INCLUIDA Y CONFIGURACIÓN PARA VER POR CELULAR.</t>
  </si>
  <si>
    <t>IECM-DD19-000072/24</t>
  </si>
  <si>
    <t>CLUB DE GOLF MEXICO-SAN BUENAVENTURA</t>
  </si>
  <si>
    <t>CONTINUAR CON LA INSTALACIÓN DE LUMINARIAS TIPO LED, CON FOTOCELDAS SUSTITUYENDO LAS LUMINARIAS YA EXISTENTES POR LUMINARIAS TIPO LED, CON LAS MISMAS CARACTERÍSTICAS QUE SE INSTALARON EN EL PRESUPUESTO PARTICIPATIVO 2022.</t>
  </si>
  <si>
    <t>IECM-DD19-000491/24</t>
  </si>
  <si>
    <t>COAPA 2A SECCION-RAMOS MILLAN</t>
  </si>
  <si>
    <t>EL PROYECTO CONSISTE EN TORRES DE SEGURIDAD QUE CUENTAN CON 3 CÁMARAS DE MUY ALTA RESOLUCIÓN DE LAS CUALES 1 ES PTZ CON INTELIGENCIA ARTIFICIAL, 1 CÁMARA FIJA Y 1 CÁMARA LPR PARA LECTURA DE MATRICULAS, ADEMAS CUENTAN CON ALTAVOCES, SIRENAS, ESTROBOS, BOTON DE ALERTA Y SE IMPLEMENTAN DE MANERA MUY RÁPIDA EN PUNTOS ESTRATÉGICOS Y DE MAYOR INDICE DELICTIVO, SE VISUALIZAN DESDE EL CENTRO DE MONITOREO DE LA ALCALDÍA Y CUENTAN CON - VISIÓN DE 360 CON INTELIGENCIA ARTIFICIAL - CAPTURA DE PLACAS DIA Y NOCHE A ALTAS VELOCIDADES - INTERACCIÓN CON LOS CIUDADANOS EN CASO DE NECESITAR APOYO - ALARMA VISUAL Y SONORA - VOCEO PARA EMITIR MENSAJES A LA CIUDADANÍA CON ESTE PROYECTO NO SE PERDERÁ NADA DEL PRESUPUESTO YA QUE ES ESCALABLE Y PUEDEN AGREGARSE HASTA 8 CÁMARAS POR POSTE LO QUE LO HACE MUY ÚTIL PARA MI COLONIA YA QUE LA INCIDENCIA SE HA ELEVADO MI PRESUPUESTO ALCANZARÁ PARA 4 POSTES</t>
  </si>
  <si>
    <t>IECM-DD19-000330/24</t>
  </si>
  <si>
    <t>COLINAS DEL BOSQUE-LAS TORTOLAS</t>
  </si>
  <si>
    <t>CAMBIO DE VÁLVULA (DOS DE 4 PULGADAS), CAMBIO DE UNA VÁLVULA DE 3 PULGADAS, CAMBIO DE 4 VÁLVULAS DE BRONCE DE 2 PULGADAS, IMPERMEABILIZACIÓN CISTERNA, REVISAR AUTOMÁTICO DE CISTERNA, REEMPLAZO DE TAPA DE CISTERNA POR UNA DE ACERO DE MEDIA PULGADA, AMPLIACIÓN DE TABLERO, RENIVELACIÓN, SUMINISTRO E INSTALACIÓN DE ALTERNADORES, REPARACIÓN DE ALUMBRADOS Y CORRIENTE ELÉCTRICA EN CUARTO DE BOMBAS. HASTA DONDE ALCANCE EL PRESUPUESTO.</t>
  </si>
  <si>
    <t>BOMBAS DE AGUA</t>
  </si>
  <si>
    <t>IECM-DD14-000437/24</t>
  </si>
  <si>
    <t>CONDOMINIO DEL BOSQUE (FRACC)-BOSQUE DE TLALPAN</t>
  </si>
  <si>
    <t>ADQUISICION E INSTALACION DE MALLA PERIMETRAL CON LAS SIGUIENTES CARACTERISTICAS: 1000 MTS MALLA POSTES MARCOS ALAMBRE CONCERTINA CINTA POLIVINIL</t>
  </si>
  <si>
    <t>Unidad Habitacional</t>
  </si>
  <si>
    <t>MALLA PERIMETRAL</t>
  </si>
  <si>
    <t>IECM-DD19-000358/24</t>
  </si>
  <si>
    <t>CONJUNTO URBANO CUEMANCO (U HAB)</t>
  </si>
  <si>
    <t>TRABAJO DE IMPERMEABILIZACIÓN DE TECHO MEDIANTE LA APLICACIÓN DE MATERIALES IMPERMEABILIZANTES A FIN DE PROTEGER DE FILTRACIONES Y HUMEDADES LAS VIVIENDAS, INICIANDO POR EL EDIFICIO 2,8,9,16,26,33,34,31 SIGUIENDO LA SECUENCIA MENCIONADA HASTA AGOTAR EL PRESUPUESTO.</t>
  </si>
  <si>
    <t>IECM-DD16-000339/24</t>
  </si>
  <si>
    <t>CRUZ DEL FAROL</t>
  </si>
  <si>
    <t>ILUMINACION SENDERO SEGURO: COLOCAR LAMPARAS/BRAZO TECNOLOGIA LED SOLALED CITY PLUS A LUZ DE POSTES DE CEMENTO EN BUEN ESTADO Y METÁLICOS, CON 3 POSTES CON DOBLE BRAZO CON POSIBILIDAD DE CAMBIO A LAMPARAS SEGÚN VALORACIÓN E INSTALACIÓN SOBRE LA MARCHA, MANTENIMIENTO, Y ESPECIFICACIONES POR LA ALCALDIA TLALPAN, COMPROMISO CON LA EMPRESA DE GARANTÍA, RE-INSTALACIÓN (POR ERROR AL DIRIGIR LA LUZ) ESPECÍFICADO EN LICITACIÓN, EVIDENCIA FOTOGRÁFICA DEL LEVANTAMIENTO Y RECORRIDO POR LA NOCHE AL TERMINO. ADECUACIÓN Y. MEJORA DE LA INFRAESTRUCTURA DE LA CALLE EMPRESA EJIDAL Y CRUZ DEL FAROL HASTA ESCALERILLA</t>
  </si>
  <si>
    <t>IECM-DD14-000340/24</t>
  </si>
  <si>
    <t>CUCHILLA DE PADIERNA</t>
  </si>
  <si>
    <t>REPOSICIÓN DE BANQUETAS DAÑADAS Y CREACIÓN DE BANQUETAS NUEVAS, ASÍ COMO DE GUARNICIONES. ESTAS BANQUETAS DEBERÁN DE CONTAR CON RAMPAS PARA DISCAPACITADOS Y EN LAS INTERSECCIONES DE CALLES Y DONDE SEA NECESARIO, ADECUACIONES NECESARIAS PARA BANQUETAS ECOLÓGICAS IGUALES AL PROYECTO ANTERIOR, CONTINUIDAD DEL PROYECTO PRESUPUESTO PARTICIPATIVO 2023.</t>
  </si>
  <si>
    <t>IECM-DD16-000439/24</t>
  </si>
  <si>
    <t>CUILOTEPEC II</t>
  </si>
  <si>
    <t>EL PROYECTO CONSISTE EN SISTEMA DE VÍDEO VIGILANCIA COMPUTACIONAL CON ALARMA, CÁMARAS IP CON DETECCIÓN DE ROSTROS, PLACAS ALARMA BÁSICA CON 18 TONOS.</t>
  </si>
  <si>
    <t>IECM-DD14-000422/24</t>
  </si>
  <si>
    <t>CULTURA MAYA</t>
  </si>
  <si>
    <t>DAR CONTINUIDAD AL RESCATE Y REHABILITACION DEL AREA DEPORTIVA EN C. MAYA EN LOS ESPACIOS QUE NO SE USAN, GENERAR Y REHABILITAR UN ARENERO QUE SIRVE DE TERAPIA PARA LOS NIÑOS, ADULTOS MAYORES Y PERSONAS CON CAPACIDADES DIFERENTES. TAMBIEN GENERAR UN AREA DE JUEGOS DIGNOS PARA LA POBLACION. CREACION DE ARENERO Y REHABILITACION DE AREAS</t>
  </si>
  <si>
    <t>IECM-DD14-000461/24</t>
  </si>
  <si>
    <t>DIAMANTE</t>
  </si>
  <si>
    <t>CONSISTE EN TENER SEGURIDAD EN LA COLONIA, YA QUE HAY PUNTOS QUE SON OCUPADOS POR LA DELINCUENCIA (ROBO, CONSUMO DE HENERVANTES Y BEBIDAS ALCOHOLICAS Y ADEMAS LO USAN COMO SANITARIO)</t>
  </si>
  <si>
    <t>IECM-DD16-000450/24</t>
  </si>
  <si>
    <t>DOLORES TLALI</t>
  </si>
  <si>
    <t>ALARMAS VECINALES INSTALADAS AL EXTERIOR EN LAS CALLES DE LA COLONIA</t>
  </si>
  <si>
    <t>IECM-DD16-000562/24</t>
  </si>
  <si>
    <t>EJIDOS DE SAN PEDRO MARTIR I (NORTE)</t>
  </si>
  <si>
    <t>COLOCACIÓN DE CAMARAS DE VIGILANCIA, CAMARA QUE AYUDEN A LA VIGILANCIA VECINAL PARA INHIBIR MALAS CONDUCTAS PLASTICO CABLES, LENTES</t>
  </si>
  <si>
    <t>IECM-DD16-000424/24</t>
  </si>
  <si>
    <t>EL ARENAL</t>
  </si>
  <si>
    <t>EL PROYECTO CONSISTE EN MEJORAR ESTA CALLE YA QUE TIENE DEMASIADOS BACHES</t>
  </si>
  <si>
    <t>IECM-DD16-000242/24</t>
  </si>
  <si>
    <t>EL DIVISADERO</t>
  </si>
  <si>
    <t>SE SOLICITA ARREGLO DE ESCALONES DONDE LOS PASOS SON CON ESTOS, INCLUIR BARANDALES Y ARREGLO DE BANQUETAS QUE SEA PRIORIDAD, DE ACUERDO CON LO QUE SE DECIDA POR ASAMBLEA CONSIDERANDO TODA LA COLONIA.</t>
  </si>
  <si>
    <t>IECM-DD16-000365/24</t>
  </si>
  <si>
    <t>EL ZACATON</t>
  </si>
  <si>
    <t>EL PROYECTO CONSISTE EN QUE TU ZAGUÁN TENGA UNA MEJOR APARIENCIA, SE ELEGIRAN LOS DOMICILIOS EN UNA ASAMBLEA A REALIZAR.</t>
  </si>
  <si>
    <t>PINTURA CON APLICACIÓN EN ZAGUANES</t>
  </si>
  <si>
    <t>IECM-DD14-000415/24</t>
  </si>
  <si>
    <t>EMILIO PORTES GIL PEMEX PICACHO (U HAB)</t>
  </si>
  <si>
    <t>CONSISTE EN COLOCAR JUEGOS INFANTILES EN AREA INFANTIL, CONSISTE EN JUEGOS DE NUEVA GENERACION DE PLASTICO PARA EVITAR ACCIDENTES PARA LA ESTANCIA Y DISTRACCION DE LOS NIÑOS</t>
  </si>
  <si>
    <t>IECM-DD19-000138/24</t>
  </si>
  <si>
    <t>EX HACIENDA SAN JUAN DE DIOS</t>
  </si>
  <si>
    <t>CALENTADORES SOLARES MATERIALES:CELDAS SOLARES DE VIDRIO, BASES DE ACERO INOXIDABLE Y CONEXIONES DE TUBERIA DE TUBO PLUS, PARA DARLE CONTINUIDAD A LA PRIMERA ETAPA QUE SE LLEVÓ ACABO TODO CONFORME AL MARCO DE LA LEY Y PODER VENEFICIAR A MAS DE 45 FAMILIAS.CADA CALENTADOR VENEFICIO ENTRE 5 Y 8 PERSONAS POR FAMILIA A INPACTADO EN EL BOLSILLO DE CADA FAMILIA YA QUE SE VIO REFLEJADO EN EL RECIBO DEL LUZ Y GAS Y SOBRE TODO QUE CON ESTAS NUEVAS ENERGIAS SUTENTABLES ESTAMOS CREAN CONCIENCIA PARA CUIDAR EL PLANETA, HASTA DONDE ALCANCE EL PRESUPUESTO.</t>
  </si>
  <si>
    <t>IECM-DD19-000404/24</t>
  </si>
  <si>
    <t>FLORESTA-PRADO-VERGEL COAPA</t>
  </si>
  <si>
    <t>REPARACIÓN DE CIRCUITO DE CAMARAS HIKVISION EXISTENTE EN LA COLONIA PRADO COAPA E INSTALACIÓN DE 26 NUEVAS CAMARAS MARCA HIKVISION, CON CARACTERISTICAS IP´, 5 MEGA PIXELES, CON ENTRADA Y SALIDA DE AUDIO Y DE ALARMA CON LA INTENCIÓN DE CREAR UN SISTEMA DE SEGURIDAD PERIMETRAL, ASÍ COMO 02 CAMARAS DE LECTOR DE MATRICULAS VEHICULARES DENOMINADAS LPR. CAMARAS QUE POR SU CARACTERISTICAS, MAS REPETIDORES DE SEÑAL, PERMITEN LA INTERCONEXION INALAMBRICA, PERMITIENDO CON ELLO GENERAR UNA RED INTEGRAL SIN NECESIDAD DE CABLEADO, TODO A INSTALARSE EN CALLES DE PRADO COAPA 1A SECCIÓN POR OTRO LADO, EN CUANTO A JUEGOS PARA NIÑOS, LA CREACIÓN DE UN AREA DE RECREACIÓN INFANTIL CON JUEGOS, EJ. RESBALADILLA, COLUMPIO, ETC..., EN EL PARQUE CAPULIN EN PRADO COAPA 1A SECCIÓN.</t>
  </si>
  <si>
    <t>IECM-DD19-000100/24</t>
  </si>
  <si>
    <t>UNIDADES HABITACIONALES DE TENORIOS</t>
  </si>
  <si>
    <t>(SUSTITUCIÓN DE TUBERÍA, CONEXIONES, MANTENIMIENTO Y SUSTITUCIÓN DE VÁLVULAS Y REPARACIÓN DE CISTERNA), EL SISTEMA DE RED HIDRÁULICA DE AGUA POTABLE TIENE UNA EDAD DE 38 AÑOS APROXIMADAMENTE, HA SOPORTADO LOS SISMOS DE 1985 Y 2017, SIN EMBARGO DE ESTE ÚLTIMO SISMO HA TRAIDO COMO CONSECUENCIA LA FRACTURA DE ALGUNAS PARTES DE LA RED, POR LO QUE SE HAN HECHO REPARACIONES INDISPENSABLES PARA SU FUNCIONAMIENTO, SIN EMBARGO POR SU EDAD Y POSIBLES DAÑOS NO VISIBLES, RESULTA NECESARIA SU SUSTITUCIÓN POR MATERIALES MODERNOS, QUE PERMITAN UN MAYOR RANGO DE VIDA UTIL Y QUE TRAIGA BENEFICIOS PARA LA POBLACION, YA QUE AL NO HABER FUGAS DE AGUA, NO SOLO EN LA UNIDAD HABITACIONAL DE TENORIOS 224, SINO EN TODA LA UNIDAD TERRITORIAL SERÁ BENEFICIADA, DESDE LUEGO QUE SE DEBERÁ SUSTITUIR LAS CONEXIONES EN MAL ESTADO, SINO QUE TAMBIÉN DAR MANTENIMIENTO Y EN SU CASO SUSTITUIR LAS 10 VALVULAS DEL SISTEMA Y REPARACION POR POSIBLES GRIETAS Y FILTACIONES DE LA CISTERNA. HASTA DONDE ALCANCE EL PRESUPUESTO.</t>
  </si>
  <si>
    <t>IECM-DD16-000246/24</t>
  </si>
  <si>
    <t>FOVISSSTE SAN PEDRO MARTIR (U HAB)</t>
  </si>
  <si>
    <t>EL PROYECTO NOMINADO BARDA DE PIEDRA EXTERIOR DE LA UNIDAD HAB, CONSISTE EN ELEVAR LA BARDA DE PIEDRA DE CANTERA, HASTA 1 METRO 60 CENTIMETROS DE ALTURA, ESTE CON EL FIN DE PREVENIR ALGÚN ACCIDENTE MAYOR DENTRO DE MUESTRA UNIDAD TERRITORIAL, YA QUE HAN HABIDO AUTOS QUE SE HAN IMPACTADO EN LA MALLA Y UN PAR DE ELLOS HAN CAÍDO DENTRO DE NUESTRA UNIDAD Y PARA SEGURIDAD DE NUESTROS VECINOS QUE AHÍ VIVEN. HASTA EL ALCANCE PRESUPUESTAL.</t>
  </si>
  <si>
    <t>IECM-DD14-000073/24</t>
  </si>
  <si>
    <t>FRESNO</t>
  </si>
  <si>
    <t>COMPRA E INSTALACION DE CAMARAS DE VIDEOVIGILANCIA EN PUNTOS ESTRATEGICOS FALTANTES DE LA COMUNIDAD, IDENTIFICADOS COMO PUNTOS DE RIESGO, PARA USO EXTERIOR</t>
  </si>
  <si>
    <t>IECM-DD14-000271/24</t>
  </si>
  <si>
    <t>FUENTES BROTANTES MIGUEL HIDALGO (U HAB)</t>
  </si>
  <si>
    <t>SUSTITUCION DE TUBERIA GALVANIZADA Y MANGUERA POR TUBERIA DE POLIETILENO DE ALTA DENSIDAD DEL MISMO DIAMETRO, ASI COMO LA SUSTITUCION DE VALVULAS, COLOCANDO UNA VALVULA DE POLIETILENO DE CONTROL ANTES DEL ACCESO AL CUADRO DE MEDIDORES. SE REALIZARA EL RETIRO DE ADOCRETO, ADOPASTO, O CONCRETO, EXCAVACION DE ZANJA, RETIRO DE TUBERIA VIEJA E INSTALACION DE TUBERIA NUEVA, COLOCANDO LLAVES Y VALVULAS PRUEBA HIDROSTATICA, RELLENO Y COLOCACION DE ADOCRETO, ADOPASTO Y/O CONCRETO, A REALIZARSE EN LA SIGUIENTE MANZANA Y BLOQUE, EQUILIBRANDO EL PRESUPUESTO ENTRE MANZANAS Y BLOQUES AL 50%, HASTA DONDE ALCANCE LA SUFICIENCIA PRESUPUESTAL</t>
  </si>
  <si>
    <t>IECM-DD19-000219/24</t>
  </si>
  <si>
    <t>FUENTES Y PEDREGAL DE TEPEPAN</t>
  </si>
  <si>
    <t>DADO QUE SE TRATA DE UN PROYECTO DE CONTINUIDAD DEL PROYECTO QUE SE EJECUTARÁ CON PRESUPUESTO DEL 2023 EN EL QUE SE SUSTITUIRÁ LA RED DE AGUA POTABLE POR LAS CALLES FUENTE TRUM Y CDA. FUENTE TRUM, AL MOMENTO DESCONOCEMOS LOS METROS DE LA OBRA QUE PODRÁN CUBRIRSE CON EL PRESUPUESTO ASIGNADO PARA EL 2023, POR LO QUE EN ESTAFECHA DE INGRESO DEL P. P. 2024 DESCONOCEMOS SI LA OBRA POR CDA. FUENTE TRUM PODRÁ REALIZARSE HASTA EL FINAL DE ESTA CALLE. DADO LO ANTERIOR, EL PROYECTO CON P.P. 2024 PREVÉ QUE -SI ASÍ SE REQUIERE- SE CONCLUYA LA SUSTITUCIÓN DE LA RED DE AGUA POTABLE EN LACALLE FUENTE EL VIEJO, COL. FUENTES DE TEPEPAN. EN FUENTE EL VIEJO LA OBRA HABRÁ DE INICIAR DESDELA VÁLVULA YA INSTALADA EN LA INTERSECCIÓN DE LAS CALLES FUENTE BUEN Y CALLE FUENTE EL VIEJO Y CONTINUARÁ A LO LARGO DE ESTA CALLE HASTA EL FINAL DE LA MISMA. EN TODO EL TRAMO QUE SE COLOQUE LA NUEVA TUBERÍA SE REALIZARÁN LAS CONEXIONES DE AGUA HACIA LAS CASA SIEMPRE QUE ACREDITEN SU REGISTRO EN SACMEX.</t>
  </si>
  <si>
    <t>IECM-DD14-000286/24</t>
  </si>
  <si>
    <t>FUENTES DEL PEDREGAL</t>
  </si>
  <si>
    <t>REVISAR Y ARREGLAR ARBOLES ENFERMOS, PLANTAR ARBOLES FRUTALES, CREAR ESPACIOS VERDES CON PLANTAS POLINIZADORAS, SACAR BASURA, CASCAJO, RECUPERAR PIEDRAS VOLCANICAS LIBERARLAS DE MALEZA, Y PROTEGERLAS PARA LOS TLACUACHES, PONER TIERRA NUEVA DONDE HAGA FALTA PARA EVITAR ZONAS PELIGROSAS, CREAR UN SENDERO SEGURO LUMINOSO EN LA TROTA PISTA, PONER BOTONES DE PANICO, PONER MAS ACCESOS PARA PERSONAS CON CAPACIDADES DIFERENTES, TAPAR Y ARREGLAR REGISTROS, QUE SE CONVIERTA EN UN PARQUE VERDE, LIMPIO, SANO, CUIDADO, YA QUE ES UN PULMON PARA TODOS</t>
  </si>
  <si>
    <t>IECM-DD19-000384/24</t>
  </si>
  <si>
    <t>GRANJAS COAPA</t>
  </si>
  <si>
    <t>CONSTRUCCIÓN DE SALÓN DE USOS MÚLTIPLES DENTRO DE LA UNIDAD HABITACIONAL CAFETALES 140 EN GRANJAS COAPA, A UN COSTADO DE LA CASETA DE VIGILANCIA CONTAMOS CON UNA SUPERFICIE DE SUELO FIRME CON DIMENSIONES DE 15 X 4 METROS / 60 M2, PARA REALIZAR LA CONSTRUCCIÓN CON MATERIAL DE LADRILLO CON VENTANAS, QUE INCLUYA BAÑOS, COCINETA Y CONEXIONES ELÉCTRICAS CONECTADAS A LA CASETA DE VIGILANCIA, DE GAS, CON DRENAJE Y LUZ. HASTA DONDE ALCANCE EL PRESUPUESTO.</t>
  </si>
  <si>
    <t>IECM-DD19-000157/24</t>
  </si>
  <si>
    <t>GRANJAS COAPA ORIENTE</t>
  </si>
  <si>
    <t>PODA DE ÁREAS Y COLOCACIÓN DE JARDINERAS CON PLANTAS NATIVAS DEL LUGAR HASTA DONDE ALCANCE EL PRESUPUESTO, EN LAS CALLES SAUZALES, PINARES Y PERALES</t>
  </si>
  <si>
    <t>IECM-DD19-000556/24</t>
  </si>
  <si>
    <t>HACIENDA SAN JUAN-RINCON DE SAN JUAN</t>
  </si>
  <si>
    <t>SE COLOCARÁN 40 CÁMARAS DE VIDEOVIGILANCIA REPARTIDAS EN TODA LA COLONIA Y CON CENTRAL DE MONITOREO, ESTE PROYECTO TIENE COMO FINALIDAD EL AUMENTO DE LA SEGURIDAD DE NUESTRA COLONIA. PROYECTANDO UN NIVEL DE DISUASIÓN Y SEGURIDAD MÁS ALTO PARA LAS PERSONAS QUE VIVEN Y QUE VISITAN LA COLONIA, PARA EVITAR ASÍ LA COMISIÓN DE DELITOS, COMO ES EL ROBO A MANO ARMADA, ROBO A CASA HABITACIÓN, ROBO DE AUTOPARTES, ENTRE OTROS ACTOS DELICTIVOS. EN EL 2023 SE INSTALARÁN 20 CÁMARAS Y EN EL 2024 SE INSTALARÁN LAS OTRAS 20, HASTA DONDE ALCANCE EL PRESUPUESTO. EN LOS ANEXOS SE VERÁN LAS UBICACIONES Y CARACTERÍSTICAS ESPECÍFICAS DE LAS CÁMARAS, ASÍ COMO DE LA CENTRAL DE MONITOREO.</t>
  </si>
  <si>
    <t>IECM-DD16-000505/24</t>
  </si>
  <si>
    <t>HEROES DE 1910</t>
  </si>
  <si>
    <t>REENCARPETAR LA AVENIDA PRINCIPAL, ARBOLEDAS (CAMINO A LA MARINA) DESDE LA CARRETERA PICACHO AJUSCO, CON ESQUINA CAMINO AL CRÁTER, SE PIDE RETIRAR EL PAVIMENTO DETERIORADO Y VOLVER A COLOCAR NUEVO PAVIMENTO HASTA LA CALLE CAMINO AL CRÁTER</t>
  </si>
  <si>
    <t>IECM-DD19-000070/24</t>
  </si>
  <si>
    <t>HUESO PERIFERICO-ISSSFAM NO. 7 (U HABS)</t>
  </si>
  <si>
    <t>SE SOLICITA REENCARPETAMIENTO INICIANDO POR PERIFÉRICO SUR 7680 JUNTO A LA MARINA, CONTINUANDO EN DIRECCIÓN NORTE HASTA DONDE ALCANCE EL PRESUPUESTO, CONSIDERANDO LA NIVELACIÓN DE BROQUELES Y REJILLAS</t>
  </si>
  <si>
    <t>IECM-DD19-000387/24</t>
  </si>
  <si>
    <t>IGNACIO CHAVEZ (U HAB)</t>
  </si>
  <si>
    <t>EL PROYECTO DE PANELES SOLARES ES RESOLVER UNO DE LOS PROBLEMAS IMPORTANTES PARA NUESTROS VECINOS, YA QUE NUESTROS RECURSOS NO NOS ALCANZA PARA EL PAGO DE LOS RECIBOS DE LA ELECTRICIDAD Y ESTE PROYECTO NOS REDUCIRÍA DICHOS PAGOS, ASÍ COMO EL BENEFICIO AL MEDIO AMBIENTE DE LA CIUDAD. COMPRA E INSTALACIÓN DE PANELES SOLARES, ASÍ COMO TODO EL EQUIPO NECESARIO PARA SU FUNCIONAMIENTO E INSTALACIÓN, COMO LO SON: INVERSORES, ESTRUCTURAS PARA MONTAJE, MATERIAL ELÉCTRICO, ETC. Y MANO DE OBRA, PARA GENERAR ENERGÍA CON TECNOLOGÍA ALTERNATIVA (SISTEMA FOTOVOT) PARA ENERGETIZAR DE FORMA RENOVABLE LA RED PREEXISTENTE EN ÁREAS COMUNES DE LA UNIDAD HABITACIONAL, COLOCAR LOS PANELES EN LA AZOTEA DE LA ADMINISTRACIÓN, SALÓN DE USOS MÚLTIPLES DE ÁREAS COMUNES, INTERCONECTADO CON UN MEDIDOR BIDIRECCIONAL DE CFE CON LAS GESTIONES CORRESPONDIENTES PARA SU USO Y FUNCIONAMIENTO ADECUADO. HASTA DONDE ALCANCE EL PRESUPUESTO.</t>
  </si>
  <si>
    <t>IECM-DD14-000034/24</t>
  </si>
  <si>
    <t>ISIDRO FABELA I (PONIENTE)</t>
  </si>
  <si>
    <t>EL PROYECTO CONSISTE EN BENEFICAR A TODA LA COMUNIDAD CON EL FIN DE DISMINUIR LA DELINCUENCIA</t>
  </si>
  <si>
    <t>LUMINARIAS (POSTES CONTINUIDAD)</t>
  </si>
  <si>
    <t>IECM-DD14-000357/24</t>
  </si>
  <si>
    <t>ISIDRO FABELA (AMPL)</t>
  </si>
  <si>
    <t>LA ESCALERAS LLEVAN APROXIMADAMENTE 42 AÑOS CONSTRUIDAS YA QUE ESTÁN HECHAS DE PIEDRA Y CONCRETO SIENDO RELLENADAS DE TIERRA COMPRIMIDA A LO LARGO DE LOS AÑOS Y CON EL POCO MANTENIMIENTO QUE SE LES HACÍA COMENZARON A DAÑARSE LOS ESCALONES PROVOCANDO MIEDO EN LA COMUNIDAD DE QUE LLEGASEN A UN DESPRENDIMIENTO DE LAS MISMAS ASÍ MISMO PODER HACER EL Y ASÍ PODER CERRAR EL PARQUE DURANTE MÁS NOCHES PARA ASÍ EVITAR LA VENTA DE ALCOHOL, DROGAS, TRATANTES DE BLANCAS, ETC POR ENDE SE PROPONE REALIZAR LAS ESCALERAS POR FUERA DEL PARQUE</t>
  </si>
  <si>
    <t>IECM-DD16-000404/24</t>
  </si>
  <si>
    <t>ISSSFAM NO. 1 (U HAB)-VILLA TLALPAN</t>
  </si>
  <si>
    <t>NIVELACIÓN DE BANQUETAS QUE SE ENCUENTRAN EN MAL ESTADO POR LA RAÍCES DE ÁRBOLES YA QUE LAS HAN LEVANTADO. REPARACIÓN DE BANQUETAS QUE SE ENCUENTRAN DETERIORADAS O ROTAS, CONSTRUCCIÓN DE NUEVAS BANQUETAS EN ZONAS DE USO PEATONAL, NO EXISTEN BANQUETAS CONTINUAS EN ALGUNAS ZONAS DE LA UNIDAD. LA CANCHA DEL PARQUE SE ENCUENTRA DETERIORADA POR USO Y POR LAS INCLEMENCIAS DEL TIEMPO.</t>
  </si>
  <si>
    <t>IECM-DD19-000050/24</t>
  </si>
  <si>
    <t>JARDINES COAPA-BELISARIO DOMINGUEZ</t>
  </si>
  <si>
    <t>LEVANTAR CARPETA ASFÁLTICA EXISTENTE Y COLOCAR NUEVA CARPETA ASFÁLTICA</t>
  </si>
  <si>
    <t>IECM-DD16-000181/24</t>
  </si>
  <si>
    <t>JARDINES DE SAN JUAN</t>
  </si>
  <si>
    <t>SE SOLICITAN ALARMAS, ALERTAS VECINALES CON SIRENA DE 30W Y ESTROBOS INCRUSTADOS AL GABINETE , ELIMINADOR PARA CONECTAR A CORRIENTE EN 110-120V, MANUAL DE USO Y CONTROLES REMOTO PARA LAS (LOS) VECINOS (AS) (1 POR DOMICILIO) Y SIRENA ADICIONAL CON 3MTS. (O LO NECESARIO) DE CABLE HACIA EL GABINETE DE ALARMA. SE INSTALARÁN EN POSTES (ESTRATEGICAMENTE) DENTRO DE TODA LA COLONIA DE MODO QUE SE CUBRA LA MAYOR PARTE DE ESTA.</t>
  </si>
  <si>
    <t>IECM-DD14-000375/24</t>
  </si>
  <si>
    <t>JARDINES DEL AJUSCO</t>
  </si>
  <si>
    <t>SE SOLICITAN CAMARAS DE VIDEOVIGILANCIA EN LAS ESQUINAS DE CADA CALLE QUE SALE HACIA LA PICACHO AJUSCO ASI COMO LA CALLE DE SUCILA ENTRE LUIS ECHEVERRIA Y AQUILES SERDAN</t>
  </si>
  <si>
    <t>IECM-DD14-000436/24</t>
  </si>
  <si>
    <t>JARDINES EN LA MONTAÑ‘A</t>
  </si>
  <si>
    <t>MANTENIMIENTO Y REPARACION DE TODO EL ADOQUINADO DE LA LATERAL DE PICACHO AJUSCO HASTA CAMINO A SANTA TERESA</t>
  </si>
  <si>
    <t>IECM-DD16-000641/24</t>
  </si>
  <si>
    <t>JUVENTUD UNIDA</t>
  </si>
  <si>
    <t>PRINCIPALES CARACTERISTICAS: SE SOLICITA LA SUSTITUCION DE TUBERIA A 4 DE DIAMETRO DE MATERIAL TIPO POLIURETANO DE ALTA DENSIDAD (PEAD) DEL TUBO QUE ALIMENTA LAS TOMAS DOMICILIARIAS SUSTITUYENDO LOS TUBOS QUE SE ENCUENTREN EN SERVICIO DE 2 O 3, SUSTITUCION DE VALVULAS QUE SE ENCUENTREN EN MAL ESTADO DEBIDO AL DESGASTE POR USO O SU MANTENIMIENTO SEGUN SEA EL CASO, CAMBIO DE TOMAS DOMICILIARIAS A MATERIAL TIPO PEAD Y LLAVES DE MATERIAL TIPO BRONCE. ACTIVIDADES PREVISTAS EN EL PROYECTO: OBRA CIVIL (INTERVENCION DEL PAVIMENTO O CEMENTO SEGUN SEA EL CASO, EXCAVACION DE SANJA PARA SUSTITUCION DE TUBERIA INSTALACION DE NUEVA TUBERIA, PRUEBAS HIDROSTATICAS, COMPACTACION DE SUELO, CAMA DE ARENA Y TEPETATE, REPARACION DE CINTA ASFALTICA Y DE BANQUETAS. IMPORTANTE: LA SUSTITUCION DE LA TOMA DOMICILIARIA SE SOLICITA HASTA EL INICIO DEL CUADRO DEL MEDIDO DE AGUA.</t>
  </si>
  <si>
    <t>IECM-DD14-000154/24</t>
  </si>
  <si>
    <t>BARRIO LA LONJA</t>
  </si>
  <si>
    <t>ADQUISICION E INSTALACION DE CAMARA DE VIDEOVIGILANCIA CON WIFI, AUDIO VIDIRECCIONAL, ALMACENAMIENTO DE PC, ROTACION PANORAMICA</t>
  </si>
  <si>
    <t>IECM-DD14-000216/24</t>
  </si>
  <si>
    <t>LA FAMA</t>
  </si>
  <si>
    <t>REENCARPETADO DE LA CALLE UNION Y CALLE LA FAMA CON CONCRETO HIDRAULICO</t>
  </si>
  <si>
    <t>IECM-DD16-000021/24</t>
  </si>
  <si>
    <t>LA GUADALUPANA</t>
  </si>
  <si>
    <t>ALARMAS VECINALES DOBLE SIRENA EXTERIOR CON CONTROL LARGO ALCANCE. SIRENA DE 30W POTENCIA A 118-DB. PARA EXTERIORES Y CONTROLES REMOTO DE 4 BOTONES INSTALADOS EN PUNTOS ESTRATEGICOS DENTRO DE TODA LA COLONIA</t>
  </si>
  <si>
    <t>IECM-DD14-000489/24</t>
  </si>
  <si>
    <t>LA JOYA</t>
  </si>
  <si>
    <t>LA ADQUISICIÓN E INTEGRACIÓN DE LUMINARIAS PARA ALUMBRADO PÚBLICO INCLUYENDO MATERIALES, MANO DE OBRAS, HERRAMIENTAS Y EQUIPO NECESARIO PARA SU CORRECTA INSTALACIÓN, OPERACIÓN Y GARANTIA Y REPOSICIÓN DE FOCOS.</t>
  </si>
  <si>
    <t>IECM-DD16-000265/24</t>
  </si>
  <si>
    <t>LA LIBERTAD - IXTLAHUACA</t>
  </si>
  <si>
    <t>EL PROYECTO CONSISTIRIA EN LA PAVIMENTACIÓN CON MATERIALES DE CONCRETO, EL CUAL CONSISTE EN MATERIALES: CEMENTO GRIS ARENA GRAVA</t>
  </si>
  <si>
    <t>MATERIALES DE CONSTRUCCIÓN</t>
  </si>
  <si>
    <t>N/P</t>
  </si>
  <si>
    <t>LA MAGDALENA PETLACALCO (PBLO)</t>
  </si>
  <si>
    <t>LEVANTAR UNA BARDA DE 2.5 METROS DE ALTURA (COMO LO INDICA LA LEY DE PANTEONES) EN TODO EL PERÍMETRO DEL NUEVO ESPACIO ASIGNADO POR LA COMUNIDAD PARA EL PANTEÓN, HASTA DONDE ALCANCE EL PRESUPUESTO.</t>
  </si>
  <si>
    <t>BARDA PERIMETRAL</t>
  </si>
  <si>
    <t>IECM-DD16-000370/24</t>
  </si>
  <si>
    <t>LA PALMA</t>
  </si>
  <si>
    <t>ADQUIRIR NUEVAS LUMINARIAS PARA SUSTITUIR EL VIEJO ALUMBRADO DE TODA LA DEMARCACIÓN TERRITORIAL, ES INDISPENSABLE ADQUIRIR ALUMBRADO DE TECNOLOGÍA LED PARA VÍAS SECUNDARIAS CON EL FIN DE TENER CALLES MEJOR ILUMINADAS PARA PREVENIR LA VIOLENCIA HACIA LAS NIÑAS Y NIÑOS Y MUJERES DE LA COLONIA, ESTO POR LA ALERTA DE GÉNERO EN LA CIUDAD Y DE ESTÁ MANERA GARANTIZAR UNA MAYOR SEGURIDAD PARA LOS HABITANTES DE LA COLONIA Y MÁS PERSONAS QUE POR AQUÍ TRANSITAN, ES MEJOR TENER CALLES BIEN ALUMBRADAS PARA SENTIRNOS SEGUROS PARA IR A NUESTRAS ACTIVIDADES ACADÉMICAS Y SOCIALES, ES POR ELLO QUE REQUERIMOS TECNOLOGÍA LED DE 100W EN CADA UNO DE LOS POSTES DE LAS CALLES DE LA COLONIA LA PALMA. SE ANEXAN DOS TIPOS DE MODELOS Y MARCAS DE LUMINARIAS LED.</t>
  </si>
  <si>
    <t>IECM-DD16-000614/24</t>
  </si>
  <si>
    <t>LA PRIMAVERA</t>
  </si>
  <si>
    <t>ALARMAS VECINALES PARA EL EXTERIOR, LOS PUNTOS DONDE SE INSTALARÁN SE EVALUARÁN Y DECIDIRÁN EN ASAMBLEA.</t>
  </si>
  <si>
    <t>IECM-DD19-000228/24</t>
  </si>
  <si>
    <t>LA TORTUGA XOLALPA-HCO COLEGIO MILITAR</t>
  </si>
  <si>
    <t>COLOCACION DE ADOCRETO INICIANDO EN CAMINO REAL AL AJUSCO ESQUINA LA TORTUGA, CONTINUANDO EN CALLE CERRADA DE CAMINO REAL AL AJUSCO, PARA CONCLUIR CON EL RESTO DE LAS CALLES DE LA UNIDAD TERRITORIAL. PARA QUE LA CALLE TENGA UNA MAYOR FLUIDEZ DE TRANSITO Y LAS PERSONAS TENGAN MAYOR SEGURIDAD AL TRANSITAR POR DICHAS CALLES. HASTA DONDE ALCANCE EL PRESUPUESTO.</t>
  </si>
  <si>
    <t>IECM-DD16-000372/24</t>
  </si>
  <si>
    <t>LOMAS ALTAS DE PADIERNA SUR</t>
  </si>
  <si>
    <t>EL PRESENTE PROYECTO TIENE POR OBJETIVO LA REHABILITACIÓN DE BANQUETAS Y EL EMBELLECIMIENTO DE LA IMAGEN URBANA DE NUESTRA UNIDAD TERRITORIAL, UTILIZANDO MATERIALES AMIGABLES CON EL MEDIO AMBIENTE COMO EL ADOQUIN, PIEDRA VOLCÁNICA, CANTERA, SERÁ OBLIGATORIA LA COLOCACIÓN DE FLORA PREFERENTEMENTE ENDÉMICA DE LA CIUDAD DE MÉXICO, CON LA FINALIDAD DE AYUDAR A QUE EL CICLO DEL AGUA SIGA SU CURSO NATURAL Y LLEGUE A LOS MANTOS ACUÍFEROS. PUNTOS A CONSIDERAR PARA QUE LA BANQUETA O EL ESPACIO SEA REHABILITADO NO HABER SIDO BENEFICIADO CON PRESUPUESTOS PARTICIPATIVOS ANTERIORES ,QUE LA BANQUETA SE ENCUENTREN EN MAL ESTADO, SE DEBATIRÁ EN EL GRUPO ENLACE VECINAL LOS BENEFICIARIOS Y CONTAR CON MÁS DEL 90? ASISTENCIAS EN ASAMBLEAS ORGANIZADAS POR EL IECM. ANEXO DOCUMENTO CON LAS ESPECIFICACIONES GENERALES DEL PROYECTO ASÍ COMO DE LA ENTREGA DEL MISMO.</t>
  </si>
  <si>
    <t>IECM-DD16-000507/24</t>
  </si>
  <si>
    <t>LOMAS DE CUILOTEPEC</t>
  </si>
  <si>
    <t>1. NIVELAR EL ARROYO VEHICULAR, YA QIUE EXISTE UNA DIFERNCIA DE NIVEL APROXIMADO DE 0.90 MTS. 2. CONSTRUCCIÓN DE REBOSADERO PARA CAPTURAR AGUA PLUVIAL DE LA CALLE. 3. CONSTRUCCIÓN DE REJILLA TIPO IRVING 4. PAVIMENTACIÓN DE LA ZONA.</t>
  </si>
  <si>
    <t>IECM-DD14-000109/24</t>
  </si>
  <si>
    <t>AMPLIACION LOMAS DE PADIERNA</t>
  </si>
  <si>
    <t>RASTRILLADO, COLOCACION DE CONCRETO HIDRAULICO CON CEPILLADO, CONEXION DE REJILLAS YA EXISTENTES Y RESUMIDERO O CARCAMO EN CALLE CHONTALPA DE CALLE TUMALAN HASTA CALLE AMATITAN</t>
  </si>
  <si>
    <t>IECM-DD16-000299/24</t>
  </si>
  <si>
    <t>LOMAS DE TEXCALATLACO</t>
  </si>
  <si>
    <t>SE SOLICITA CÁMARAS DE SEGURIDAD PARA TODA LA COLONIA, EN LUGARES QUE SEAN DE MAYOR INSEGURIDAD, ELEGIDAS POR ASAMBLEA. COMPRA E INSTALACIÓN</t>
  </si>
  <si>
    <t>IECM-DD14-000043/24</t>
  </si>
  <si>
    <t>LOMAS DEL PEDREGAL</t>
  </si>
  <si>
    <t>REENCARPETADO DE LA CALLE ICAICHE Y COLOCACIÓN DE 2 TOPES DONDE SEAN MÁS NECESARIOS, EL REENCARPETADO SE INICIARÁ DE LA PARTE MÁS DAÑADA DE LA CALLE A HASTA ALCANCÉ FINANCIERO</t>
  </si>
  <si>
    <t>IECM-DD14-000576/24</t>
  </si>
  <si>
    <t>LOMAS HIDALGO</t>
  </si>
  <si>
    <t>CONSISTE EN INSTALAR POSTES SOLARES DE LED , PANEL SOLAR, BATERÍAS DE CICLO PROFUNDO, CON GABINETE, CONTROLADOR DE CARGA LUMINARIA LED O DE INDUCCIÓN MAGNÉTICA, Y POSTE DE ACERO, EN CALLES DE ALTO INDICE DELICTIVO, SE REQUIERE CUBRIR CON URGENCIA ESA NECESIDAD POR SEGURIDAD DE CADA UNO DE LOS HABITANTES, CON ESTOS TIPOS DE POSTES AUMENTARA LA SEGURIDAD DEL DESARROLLO CON UNA ILUMINACIÓN DE MAYOR CALIDAD.</t>
  </si>
  <si>
    <t>IECM-DD14-000445/24</t>
  </si>
  <si>
    <t>LOS ENCINOS</t>
  </si>
  <si>
    <t>ENCARPETADO EN LA CALLE ALEJANDRIA ENTRE TEKAX Y SEYE CON MATERIAL DE ASFALTO</t>
  </si>
  <si>
    <t>IECM-DD16-000575/24</t>
  </si>
  <si>
    <t>LOS PASTORES</t>
  </si>
  <si>
    <t>COMPRA DE PINTURA PARA LAS FACHADAS DE LAS VIVIENDAS DE TODA LA UNIDAD TERRITORIAL SE REQUIERE QUE LA PINTURA SEA DEL MISMO COLOR, ADEMÁS DE BROCHAS Y CEPILLOS PARA QUE LOS HABITANTES PONGAN LA MANO DE OBRA. SE DISTRIBUIRÁ EN ASAMBLEA.</t>
  </si>
  <si>
    <t>ADQUISICIÓN DE PINTURA (REVISAR)</t>
  </si>
  <si>
    <t>IECM-DD16-000011/24</t>
  </si>
  <si>
    <t>LOS VOLCANES</t>
  </si>
  <si>
    <t>SUMINISTRAR E INSTALAR UN CALENTADOR SOLAR DE 12 TUBOS A VECINOS DE LA COLONIA LOS VOLCANES Y LAS FAMILIAS QUE SEAN BENEFICIADAS CON ESTE PROYECTO TENGAN UN AHORRO ECONÓMICO FAMILIAR EN LA COMPRA DEL COMBUSTIBLE Y ANTE TODO AYUDAMOS AL MEDIO AMBIENTE, YA QUE LOS MISMOS NOS AYUDAN A NO CONTAMINAR NUESTRO PLANETA.</t>
  </si>
  <si>
    <t>IECM-DD16-000027/24</t>
  </si>
  <si>
    <t>MA ESTHER ZUNO DE ECHEVERRIA-TLALPUENTE</t>
  </si>
  <si>
    <t>IECM-DD19-000449/24</t>
  </si>
  <si>
    <t>COAPA-VILLA CUEMANCO</t>
  </si>
  <si>
    <t>COMPRA E INSTALACION DE CAMARAS DE VIDEO PARA LA COLONIA LAS CUALES SE INSTALARAN EN LAS CALLES DE LA COLONIA, SE DEFINIRA EN LA ASAMBLEA EL INICIO DE LA ASIGNACIÓN DE LAS CALLES DONDE SE INSTALARON</t>
  </si>
  <si>
    <t>IECM-DD14-000391/24</t>
  </si>
  <si>
    <t>MESA LOS HORNOS, TEXCALTENCO</t>
  </si>
  <si>
    <t>EL ESPACIO TIENE ALGUNOS ARBOLES, EL SUELO ESTA INCLINADO, POR LO QUE ES NECESARIO LA NIVELACION DEL PISO, ESTO PERMITIRA MEJOR ESTABILIDAD DE LOS ARBOLES Y PODRIAMOS PLANTAR PLANTAS DE ORNATO, LAS CUALES MEJORARAN LA IMAGEN PERO EN ESPECIAL EL MEDIO AMBIENTE</t>
  </si>
  <si>
    <t>IECM-DD14-000093/24</t>
  </si>
  <si>
    <t>MIGUEL HIDALGO</t>
  </si>
  <si>
    <t>PAVIMENTACIÓN Y REENCARPETADO DE LAS CALLES, CERRADAS, ANDADORES Y BANQUETAS DETERIORADAS CONSIDERANDO SU DEBIDA PLANIFICACIÓN, EL FLUJO DE CIRCULACIÓN, ILUMINACIÓN, NECESIDADES VIALES Y ESPECIALMENTE PARA LA SEGURIDAD DE LOS PEATONES Y PERSONAS DISCAPACITADAS.</t>
  </si>
  <si>
    <t>IECM-DD16-000001/24</t>
  </si>
  <si>
    <t>MIRADOR 1A SECC</t>
  </si>
  <si>
    <t>EL PROYECTO CONSISTE EN EL SUMINISTRO E INSTALACIÓN DE CALENTADORES SOLARES DE QUINCE TUBOS, PARA TODA LA UNIDAD TERRITORIAL MIRADOR 1A SECCIÓN, EL TIPO DE INSUMO ES DE FÁCIL ADAPTACIÓN, LA ZONA DONDE SE INSTALARÁN LOS CALENTADORES SOLARES TIENE USO DE SUELO HABITACIONAL H3/40/MB DENSIDAD MUY BAJA, DE ACUERDO AL PROGRAMA DELEGACIONAL, POR LO TANTO, EL USO DE ECOTECNICAS ES UNA MEDIDA DE MITIGACIÓN Y ADAPTACIÓN AL CAMBIO CLIMÁTICO, APROVECHANDO LOS RECURSOS NATURALES HACIA UN DESARROLLO SOSTENIBLE, SE DESARROLLARÁ DE ACUERDO AL MONTO ASIGNADO AL EJERCICIO FISCAL 2024 PARA ESTA UNIDAD TERRITORIAL, MIRADOR 1A SECCIÓN, CLAVE: 12-096.</t>
  </si>
  <si>
    <t>IECM-DD14-000065/24</t>
  </si>
  <si>
    <t>EL MIRADOR 2A Y 3A SECC</t>
  </si>
  <si>
    <t>LA INSTALACION DE CAMARAS DE VIGILANCIA POR DOMICILIO, SERIA COMPRA E INSTALACION DE CAMARAS DE VIDEOVIGILANCIA DE USO EXTERNO QUE SE PUEDAN MONITOREAR DESDE EL CELULAR Y ASI CUALQUIER VECINO PUEDA TENER ACCESO A ESTAS CAMARAS, UNA CAMARA POR LOTE, DE LA MARCA TP-LINK</t>
  </si>
  <si>
    <t>IECM-DD16-000290/24</t>
  </si>
  <si>
    <t>MIRADOR DEL VALLE</t>
  </si>
  <si>
    <t>PEDIMOS LA REHABILITACIÓN DE BANQUETAS Y RAMPAS DE ACCESO A DOMICILIOS ASÍ COMO EL BALIZAMIENTO DE ESTAS, EL CUÁL INCLUIRÁ LA NIVELACIÓN, RETIRO DE ESCOMBROS, RETIRO DE MATERIAL DAÑADO Y SUSTITUCIÓN DE BANQUETAS, PINTURA DE LAS GUARNICIONES HASTA EL ALCANCE PRESUPUESTAL.</t>
  </si>
  <si>
    <t>IECM-DD16-000083/24</t>
  </si>
  <si>
    <t>MIRADOR I</t>
  </si>
  <si>
    <t>SE SOLICITA LA REMOCIÓN DE TIERRA Y CASCAJO QUE ESTA EN LA CALLE NARDOS ENTRE PASEO DE LOS JAZMINES Y C. ALHELIES. TAMBIEN SE SOLICITA PONER EL PAVIMENTO SOBRE DE ESTA ÁREA Y LA BANQUETA CON LA FINALIDAD DE QUE LA CALLE ESTE TRANSITABLE PARA LOS PEATONES Y PUEDAN PASAR LOS VEHÍCULOS POR DICHA CALLE</t>
  </si>
  <si>
    <t>IECM-DD16-000293/24</t>
  </si>
  <si>
    <t>MIRADOR II</t>
  </si>
  <si>
    <t>SE SOLICITA ARREGLAR LAS BANQUETAS Y LUMINARIAS QUE SE ENCUENTRAN EN MAL ESTADO O DESCOMPUESTAS. SE REALIZARÁ UN RECORRIDO POR LA COLONIA PARA DETERMINAR EN DONDE SE DEBEN REALIZAR LAS OBRAS Y SERVICIOS SOLICITADOS Y SE DECIDIRÁ EN ASAMBLEA QUE CALLES O AVENIDAS SON LAS PRIORITARIAS.</t>
  </si>
  <si>
    <t>IECM-DD19-000437/24</t>
  </si>
  <si>
    <t>MOVIMIENTO ORGANIZADO DE TLALPAN-EL MIRADOR (RNCDA)</t>
  </si>
  <si>
    <t>SUSTITUCIÓN DE MANGUERA POR TUBERÍA DE POLIETILENO DE ALTA DENSIDAD DEL MISMO DIAMETRO. SE REALIZARÁ RETIRO DE ADOCRETO, ADOPASTO, O CONCRETO, EXCAVACIÓN DE ZANJA, RETIRO DE TUBERÍA VIEJA E INSTALACIÓN DE TUBERÍA NUEVA, COLOCANDO LLAVES Y VÁLVULAS PRUEBA HIDROSTÁTICA, RELLENO Y COLOCACIÓN DE ADOCRETO, ADOPASTO Y/O CONCRETO. A REALIZARSE EN LA CALLE QUE DESIDAN LOS VECINOS MEDIANTE ASAMBLEA VECINAL EQUILIBRANDO EL PRESUPUESTO HASTA DONDE ALCANCE LA SUFICIENCIA PRESUPUESTAL.</t>
  </si>
  <si>
    <t>IECM-DD19-000609/24</t>
  </si>
  <si>
    <t>NARCISO MENDOZA-VILLA COAPA SUPER MANZANA 1 (U HAB)</t>
  </si>
  <si>
    <t>EL PROYECTO CONSISTE EN 1. REHABILITAR TRES CUARTAS PARTES DEL LADO OESTE DEL ÁREA DE LAS CANCHAS QUE COLINDA CON EL JARDIN DE NIÑOS XOCHICALPILLI, PARA CONTINUAR PRACTICANDO BASQUETBOL Y FUTBOL. ES DECIR, UTILIZAR PINTURA ESPECIAL PARA CANCHAS PARA CUBRIR TODA EL ÁREA DEPORTIVA, SUSTITUIR LOS TABLEROS DE LAS CANASTAS Y COLOCAR DOS PORTERIAS FIJAS DE MATERIALES DURADEROS EN CADA EXTREMO. 2. REMODELAR UNA CUARTA PARTE DEL ÁREA DE LAS CANCHAS QUE SE HALLAN EN LA MANZANA 1, UBICADA EN EL LADO ESTE, COLINDANTE CON EL EDIFICIO 2 DE CAPORAL, DIVIDIRLO EN DOS DE MANERA SIMBOLICA Y COLOCAR EN LA MITAD CON MAYOR CAIDA DE SOMBRA UN TAPANCO DE LONA TENSADA Y DEBAJO DE ÉSTA 8 MESAS DE BANCO FIJO ADECUADAS PARA PERSONAS DE TODAS LAS EDADES Y CONDICIONES DE SALUD, ASÍ COMO UN ESPACIO APLANADO Y PINTADO DE AZUL CIELO Y CON JUEGOS COMO AVION, STOP Y CARRETERITA EN LA OTRA MITAD, ADECUANDOLA CON ESTO A LA PRÁCTICA DE DISCIPLINAS DE PISO, USO RECREATIVO EN GENERAL Y REUNIONES VECINALES.</t>
  </si>
  <si>
    <t>IECM-DD19-000295/24</t>
  </si>
  <si>
    <t>NARCISO MENDOZA-VILLA COAPA SUPER MANZANA 2 (U HAB)</t>
  </si>
  <si>
    <t>DAR MANTENIMIENTO DE PINTURA EN FACHADAS, DE PREFERENCIA A CASAS Y DUPLEX, YA QUE LA MAYORÍA DE LAS VIVIENDAS LO NECESITAN, Y LA MAYORÍA ESTÁ ENFOCADO EN EDIFICIOS DE LA MISMA UNIDAD. SE APLICARÍA SOLO A LAS QUE SEAN NECESARIAS Y SERIA HASTA DONDE ALCANCE EL PRESUPUESTO.</t>
  </si>
  <si>
    <t>PINTURA CON APLICACIÓN</t>
  </si>
  <si>
    <t>IECM-DD19-000564/24</t>
  </si>
  <si>
    <t>NARCISO MENDOZA-VILLA COAPA SUPER MANZANA 3 (U HAB)</t>
  </si>
  <si>
    <t>REACONDICIONAMIENTO Y REPARACIÓN DE LAS ÁREAS DE JUEGOS INFANTILES EXISTENTES EN LA SUPER MANZANA 3 Y AMPLIACIÓN DEL GIMNASIO AL AIRE LIBRE. SERÁ NECESARIO SUSTITUIR LOS JUEGOS INFANTILES QUE POR EL DESGASTE DE USO Y TIEMPO YA NO SE PUEDEN UTILIZAR, EJEMPLO: SUBE Y BAJA, COLUMPIOS, RESBALADILLAS. DE PREFERENCIA INSTALAR MOBILIARIO DE ACERO O MATERIAL DE ALTA RESISTENCIA PARA OBTNER LA MAYOR DURABILIDAD. AGREGAR UN PAR DE JUEGOS INCLUSIVOS PARA AQUELLOS NIÑOS QUE LO REQUIERAN. INCREMENTAR EL MOBILIARIO DE GIMNASIO AL AIRE LIBRE, OFRECIENDO MÁS APARATOS Y VARIEDAD. HASTA DONDE ALCANCE EL PRESUPUESTO.</t>
  </si>
  <si>
    <t>IECM-DD19-000127/24</t>
  </si>
  <si>
    <t>NARCISO MENDOZA-VILLA COAPA SUPER MANZANA 6 (U HAB)</t>
  </si>
  <si>
    <t>DEBIDO AL LEVANTAMIENTO DE PISOS DE LOS ANDADORES, YA QUE SE ENCUENTRAN EN DETERIORO, FRACTURADOS, LEVANTADOS O HUNDIDOS, REPARARLOS, Y EN EL CASO DE LAS BANQUETAS, FRACTURADAS Y/O LEVANTADAS POR LAS RAÍCES DE LOS ÁRBOLES, DARLES MEJORAMIENTO SIN AFECTAR A DICHOS ÁRBOLES, HASTA DONDE ALCANCE EL PRESUPUESTO.</t>
  </si>
  <si>
    <t>IECM-DD19-000179/24</t>
  </si>
  <si>
    <t>NARCISO MENDOZA-VILLA COAPA SUPER MANZANA 7 (U HAB)</t>
  </si>
  <si>
    <t>PROYECTO DE CONTINUIDAD DE COLOCACION DE LUMINARIAS LED EN CALLES Y ANDADORES DE LA S M 7 CON POCA ILUMINACION QUE VULNERA LA SEGURIDAD DE LA COMUNIDAD. HASTA DONDE ALCANCE EL PRESUPUESTO.</t>
  </si>
  <si>
    <t>IECM-DD14-000480/24</t>
  </si>
  <si>
    <t>NIÑO JESUS (BARR)</t>
  </si>
  <si>
    <t>IECM-DD19-000344/24</t>
  </si>
  <si>
    <t>NUEVA ORIENTAL COAPA-EX HACIENDA COAPA</t>
  </si>
  <si>
    <t>NUEVAS LUMINARIAS (4 EN PIOMO, 4 EN BRUJAS, 2 EN CERRADA DE BRUJAS, 1 EN LIORNA, 1 EN CERRADA DE CALICHAL, 2 EN CERRADA DE CAMICHINES, 1 SAN REMO), ALARMAS SISMICAS (1 EN SAN REMO, 1 EN CERRADA DE CALICHAL Y 1 EN CERRADA DE CAMICHINES), CAMARAS DE VIGILANCIA PTZ 8 MB (2 EN BRUJAS, 1 EN MANTUA, 1 EN LIORNA, 1 EN CERRADA DE CALICHAL, 1 EN CERRADA DE CAMICHINES, 1 EN CAMICHINES. 2 EN PIOMO, 1 EN DIVISIÓN DEL NORTE) CON DOS CENTROS DE MONITOREO, 2 RECUPERACIONES DE ESPACIO PEATONAL (BRUJAS ESQUINA LIORNA Y PIOMO ESQUINA DIVISIÓN DEL NORTE).</t>
  </si>
  <si>
    <t>IECM-DD16-000275/24</t>
  </si>
  <si>
    <t>NUEVO RENACIMIENTO DE AXALCO</t>
  </si>
  <si>
    <t>COLOCAR CÁMARAS DE SEGURIDAD EN LAS PRINCIPALES CALLES DE LA UT. PARA BENEFICIO DE TODOS LOS HABITANTES. LA UBICACIÓN SE DECIDIRÁ MEDIANTE ASAMBLEA</t>
  </si>
  <si>
    <t>IECM-DD16-000550/24</t>
  </si>
  <si>
    <t>OCOTLA - OCOTLA CHICO</t>
  </si>
  <si>
    <t>INSTALACION DE CAMARAS PARA LA SEGURIDAD DE LA COMUNIDAD COLOCADAS A LO LARGO DE TODA LA UNIDAD TERRITORIAL</t>
  </si>
  <si>
    <t>IECM-DD16-000268/24</t>
  </si>
  <si>
    <t>ORIENTE (AMPL)</t>
  </si>
  <si>
    <t>COLOCAR LA CARPETA ASFALTICA EN LA CALLE 4A CERRADA DE XOCHITLALLI DESDE EL NO. 50 HASTA XOCHITLALLI DE LA COLONIA AMPLIACIÓN ORIENTE</t>
  </si>
  <si>
    <t>IECM-DD16-000582/24</t>
  </si>
  <si>
    <t>PARAJE 38</t>
  </si>
  <si>
    <t>COMPRA E INSTALACIÓN DE CÁMARAS DE VIDEOVIGILANCIA PARA EL EXTERIOR, SE INSTALARAN EN PUNTOS ESTRATEGICOS PARA TENER UNA MAYOR VISIBILIDAD DE TODAS LAS CALLES. LOS LUGARES SE DECIDIRAN EN ASAMBLEA.</t>
  </si>
  <si>
    <t>IECM-DD14-000411/24</t>
  </si>
  <si>
    <t>PARQUES DEL PEDREGAL</t>
  </si>
  <si>
    <t>NOMENCLATURA DE CALLES, PINTURA, POSTES, LETREROS DE AVISO PARA VELOCIDAD Y PINTURA EN TOPE Y BANQUETAS. REALIZAR LA COLOCACIÓN DE NUEVOS POSTES CON LA NOMENCLATURA DE LAS CALLES, PINTAR LOS POSTES DE LUZ, SEÑALIZACION DE LA VELOCIDAD, ESPEJOS EN CRUCES DE LAS CALLES, PRECAUCION ENTRE OTROS DE LAS CALLES PARA PODER EVITAR CUALQUIER ACCIDENTE AUTOMOVILISTICO QUE PUEDA EXISTIR ENTRE LOS VEHICULOS, ASI COMO HACIA LOS PEATONES, PINTURA EN TOPES Y BANQUETAS, EL CAMBIO ES PARA EL LADO ORIENTE Y PONIENTE</t>
  </si>
  <si>
    <t>PARRES EL GUARDA (PBLO)</t>
  </si>
  <si>
    <t xml:space="preserve">CONTINUACIÓN DE ENCORTINADOS PAR AFOSAS DE INHUMACIÓN EN EL PANTEÓN PARRES EL GUARDA 3DA ETAPA 2024, HASTA DONDE ALCANCE EL PRESUPUESTO </t>
  </si>
  <si>
    <t>IECM-DD16-000568/24</t>
  </si>
  <si>
    <t>PEDREGAL DE LAS AGUILAS</t>
  </si>
  <si>
    <t>ADQUIRIR E INSTALAR LAS CÁMARAS DE VIDEOVIGILANCIA CON VISIÓN NOCTURNA Y SE COLOCARÁN EN PUNTOS ESTRATÉGICOS DE LA AV. LACANDONES, DE LACANDONES ESQ. CON TARAHUMARAS, HASTA LACANDONES ESQ. CALLE MIXTECOS. SI QUEDA REMANENTE DE PRESUPUESTO SE CUBRIRÁ DE LACANDONES ESQ. TARAHUMARAS, HASTA LACANDONES ESQ. APACHES. TAMBIÉN SE COLOCARÁN 3 MONITORES. SE COLOCARÁN LAS CÁMARAS EN PUNTOS ESTRATÉGICOS (COLOCAR LAS CÁMARAS EN LAS ESQUINAS)</t>
  </si>
  <si>
    <t>IECM-DD14-000481/24</t>
  </si>
  <si>
    <t>PEDREGAL DE SN NICOLAS 1A SECC</t>
  </si>
  <si>
    <t>IECM-DD14-000246/24</t>
  </si>
  <si>
    <t>PEDREGAL DE SN NICOLAS 2A SECC</t>
  </si>
  <si>
    <t>COLOCAR PAVIMENTACIÓN EN LA CALLE DE ACANCEH, DESDE CALLE CHICOASEN A CALLE MANÍ. HASTA DONDE ALCANCE EL PRESUPUESTO.</t>
  </si>
  <si>
    <t>IECM-DD14-000376/24</t>
  </si>
  <si>
    <t>PEDREGAL DE SN NICOLAS 3A SECC</t>
  </si>
  <si>
    <t>EN LA REALIZACION DE UN ANDADOR SEGURO PARA BENEFICIO DE LA GENTE QUE TRANSITA POR LA CALLE HOMUN, DE MANI A CHICOASEN, SOBRE TODO EN LA MAÑANAS MUY TEMPRANO Y EN LA NOCHE. INDEPENDIENTEMENTE DE QUE ES UNA VIA CON TRAFICO CONSTANTE EL OBJETIVO ES APROVECHAR EL GRAN ESPACIO DE LA CALLE, A FALTA DE UN CAMELLON, PARA QUE LA GENTE NO SE ARRIESGUE DE CAMINAR POR EL ARROYO DONDE PASAN LOS AUTOS</t>
  </si>
  <si>
    <t>IECM-DD14-000243/24</t>
  </si>
  <si>
    <t>PEDREGAL DE STA URSULA XITLA</t>
  </si>
  <si>
    <t>ES LA SUSTITUCION DEL PISO DEL DEPORTIVO YA QUE EL ACTUAL SE ENCUENTRA EN MALAS CONDICIONES PUDIENDO PROVOCAR QUE SE LASTIMEN QUIENES LO UTILIZAN, EL MATERIAL QUE QUEREMOS QUE SE UTILICE ES EL CONCRETTO O CEMENTO POR SER LOS DE MÁS RESISTENCIA Y SERIA ALREDEDOR DE 250 METROS CUADRADOS, ES UNA CANCHA DE FUTBOL RÁPIDO Y OTRA CANCHA QUE SE UTILIZA PARA BASQUETBOL Y VOLEIBOL, LAS ACTIVIDADES QUE SE REALIZAN SON DEPORTIVAS, RECREATIVAS Y CULTURALES, APOYANDO AL SANO ESPARCIMIENTO DE LOS VECINOS, EL DEPORTIVO SE ENCUENTRA UBICADO EN CALLE QUICHES #28, COLONIA PEDREGAL DE SANTA URSULA XITLA, ALCALDÍA TLALPAN.</t>
  </si>
  <si>
    <t>IECM-DD16-000580/24</t>
  </si>
  <si>
    <t>PIEDRA LARGA</t>
  </si>
  <si>
    <t>COMPRA DE PINTURA PARA FACHADAS DE LA COLONIA, EL BENEFICIO SERÁ PARA QUIENES VIVAN EN LA COLONIA Y SE REPARTIRÁ EN ASAMBLEA.</t>
  </si>
  <si>
    <t>IECM-DD16-000145/24</t>
  </si>
  <si>
    <t>PLAN DE AYALA</t>
  </si>
  <si>
    <t>CÁMARAS DE VIGILANCIA CON VIDEOGRABACIÓN, PARA COLOCAR EN MUCHOS POSTES Y EN MUCHAS CASAS DE LA COLONIA PLAN DE AYALA.</t>
  </si>
  <si>
    <t>IECM-DD14-000161/24</t>
  </si>
  <si>
    <t>POPULAR STA TERESA</t>
  </si>
  <si>
    <t>CONTINUAR CON EL REENCARPETADO EN LAS CALLES QUE FALTEN HASTA CONCLUIR CON LA COLONIA POPULAR SANTA TERESA</t>
  </si>
  <si>
    <t>IECM-DD19-000501/24</t>
  </si>
  <si>
    <t>PRADO COAPA 2A SECCION</t>
  </si>
  <si>
    <t>DENTRO DEL PARQUE UBICADO ENTRE HACIENDA EL MOLINO DE FLORES Y HACIENDA SAN JOSÉ VISTA HERMOSA. EN LA SECCIÓN DONDE ESTÁN LOS COLUMPIOS, SE PROPONE AGREGAR JUEGOS INFANTILES COMO RESBALADILLA, CHANGUERAS, SUBE Y BAJA. EN LA FUENTE, CONSTRUIR ESCALERAS DE CEMENTO O ABRIR PASO PARA QUE LAS PERSONAS PPUEDAN ACCEDER AL CENTRO DE LA FUENTE, DE TAL MANERA QUE SE PUEDA PATINAR, ANDAR EN TRICICLOS, BAILAR, REALIZAR EJERCICIOS, REUNIONES VECINALES POR EJEMPLO, EN EL ESPACIO DEL CENTRO DE LA FUENTE. COLOCAR LUMINARIAS ALREDEDOR DE LA FUENTE PARA EXTENDER EL HORARIO DE USO Y AUMENTAR LA SEGURIDAD. COLOCAR COLADERAS PARA QUE EL AGUA DE LLUVIA DE FILTRE. HASTA DONDE EL PRESUPUESTO ALCANCE</t>
  </si>
  <si>
    <t>IECM-DD19-000244/24</t>
  </si>
  <si>
    <t>PRADO COAPA 3A SECCION-POTRERO ACOXPA</t>
  </si>
  <si>
    <t>COMPRA E INSTALACIÓN DE CUATRO TINACOS-CISTERNA PARA LOS CUATRO PARQUES QUE ESTÁN SOBRE LAS CALLES DESDE HACIENDA JALTENCO HASTA TEMAZCALTEPEC, ASÍ COMO SISTEMA DE RIEGO CON APROVECHAMIENTO DE AGUAS DE LLUVIA, HASTA DONDE ALCANCE EL PRESUPUESTO</t>
  </si>
  <si>
    <t>IECM-DD16-000266/24</t>
  </si>
  <si>
    <t>PROGRESO TLALPAN</t>
  </si>
  <si>
    <t>PINTURA DE FACHADAS PARA CASAS DE TODA LA COLONIA, SE ELEGIRÁN CALLES Y/O TRAMOS EN ASAMBLEA, HASTA ALCANCE PRESUPUESTAL</t>
  </si>
  <si>
    <t>IECM-DD14-000488/24</t>
  </si>
  <si>
    <t>PUEBLO QUIETO</t>
  </si>
  <si>
    <t>EQUIPAR Y RENOVAR LOS ESPACIOS CON MOVILIARIO(SILLAS, MESAS, PROYECTOR, EQUIPO DE AUDIO, CAFETERA PIZARRONES ETC). EQUIPAR LOS ESPACIOS DEPORTIVOS CON INSUMOS(BALONES, REDES, ALFOMBRAS PARA ACTIVIDAES ETC). AMPLIACION DE LOS ESPACIOS. HACER MODIFICACIONES O CONSTRUCCION DE AREAS NUEVAS PARA SALONES DE USO ESPECIFICO(EDUCACION DEPORTE SALUD, BIENESTAR ETC)</t>
  </si>
  <si>
    <t>IECM-DD19-000288/24</t>
  </si>
  <si>
    <t>RANCHO LOS COLORINES (FRACC)</t>
  </si>
  <si>
    <t>COMPRA E INSTALACIÓN DE LUMINARIAS TIPO LED QUE SERÁN COLOCADOS EN LOS SIGUIENTES LUGARES QUE SE DESCRIBEN SEGÚN ORDEN DE PRIORIDAD: 1.PROL. CANAL DE MIRAMONTES INICIANDO EN AV. TRANSMISIONES CON DIRECCIÓN A LA AV.PUENTE 2.CALLE RANCHO LOS COLORINES INICIANDO EN PROL. CANAL DE MIRAMONTES HACIA HUIZACHES. HASTA DONDE ALCANCE EL PRESUPUESTO</t>
  </si>
  <si>
    <t>IECM-DD19-000326/24</t>
  </si>
  <si>
    <t>REAL DEL SUR-VILLAS DEL SUR-RESIDENCIAL ACOXPA</t>
  </si>
  <si>
    <t>COMPRA E INSTALACIÓN DE PANELES SOLARES, ASÍ COMO TODO EL EQUIPO NECESARIO PARA SU FUNCIONAMIENTO E INSTALACIÓN COMO LO SON: INVERSORES, ESTRUCTURAS PARA MONTAJE, MATERIAL ELÉCTRICO, ETC. Y MANO DE OBRA, PARA GENERAR ENERGÍA CON TECNOLOGÍA ALTERNATIVA (SISTEMA FOTOVOLT) PARA ENERGIZAR DE FORMA RENOVABLE LA RED PREEXISTENTE EN ÁREAS COMUNES DEL CONDOMINIO REAL DEL SUR Y VILLAS DEL SUR, UBICANDO DICHO SISTEMA DE PANELES EN LAS AZOTEAS DE LAS ADMINISTRACIONES DE DICHOS CONDOMINIOS E INTERCONECTARLAS A UN MEDIDOR BIDIRECCIONAL DE LA CFE CON LA GESTIÓN CORRESPONDIENTE PARA SU USO Y FUNCIONAMIENTO ADECUADO, HASTA DONDE ALCANCE EL PRESUPUESTO.</t>
  </si>
  <si>
    <t>IECM-DD14-000555/24</t>
  </si>
  <si>
    <t>RESIDENCIAL INSURGENTES SUR (U HAB)</t>
  </si>
  <si>
    <t>LIMPIEZA DE AZOTEAS DE AREAS COMUNES DE LOS EDIFICIOS DE RIS II, DETECCION Y REPARACION DE GRIETAS DE AZOTEAS BAJAS Y ALTAS TERMINANDO CON IMPERMEABILIZACION CON IMPERMEABILIZANTE A 7 AÑOS Y REFUERZO EN MUROS DE LA AZOTEA CON UN CHAFLAN DE IMPERMEABILIZANTE DE 60 CMS DE ALTURA</t>
  </si>
  <si>
    <t>IECM-DD19-000256/24</t>
  </si>
  <si>
    <t>RINCON LAS HADAS-VILLA ROYALE-FUENTES Y ARCONADA COAPA</t>
  </si>
  <si>
    <t>PINTURA PARA LOS EDIFICIOS PARA EXTERIORES MARCA COMEX (COLOR NARANJA Y CHOCOLATE) INICIANDO A PINTAR DE MANERA INTERCALADA, ES DECIR, EDIFICIOS 1-14, 2-13, 3-12, 4-11, 5-10, 6-9 Y 7-8.</t>
  </si>
  <si>
    <t>IECM-DD19-000241/24</t>
  </si>
  <si>
    <t>RINCONADA (U HAB)</t>
  </si>
  <si>
    <t>EL PROYECTO CONSISTE EN EL CAMBIO DE 3 BOMBAS DE AGUA POTABLE Y 1 DEL CARCAMO, CON EL SOBRANTE SE SOLICITA SE PUEDAN INSTALAR POSTES LUMINARIOS CERILLO O BOLARDO EN LAS AREAS DE TODA LA UNIDAD DONDE SEA NECESARIO Y HASTA DONDE ALCANCE EL PRESUPUESTO.</t>
  </si>
  <si>
    <t>IECM-DD14-000272/24</t>
  </si>
  <si>
    <t>ROCA DE CRISTAL</t>
  </si>
  <si>
    <t>PINTURA PARA TODAS LAS FACHADAS DE LA COLONIA , MEJORAMIENTO EN LA ARMONÍA DE LA COLONIA . CUBETA DE PINTURA VINILICA DE 19 L VARIOS COLORES ESPECIFICACIONES: MARCA COMEX, MODELO PRACTIKA, LÍNEA VINILICA, TIPO DE PINTURA ACRÍLICA, VOLUMEN DE UNIDAD 19L DESCRIPCIÓN: PRACTIKA, PINTURA RENDIDORA Y DURABLE IDEAL PARA INTERIORES Y EXTERIORES CUBRE ES SECO MÁS DE 1000 COLORES, ACABADO MATE .</t>
  </si>
  <si>
    <t>IECM-DD14-000515/24</t>
  </si>
  <si>
    <t>ROMULO SANCHEZ-SAN FERNANDO (BARR)-PEÑA POBRE</t>
  </si>
  <si>
    <t>EN ASEGURAR UN BUEN EJERCICIO CON LA CANCHA TECHADA UN BUEN DEPORTE EN CUALQUIER TEMPORADA DEL AÑO UNA BUENA SALUD PARA LA POBLACIO</t>
  </si>
  <si>
    <t>SAN ANDRES TOTOLTEPEC (PBLO)</t>
  </si>
  <si>
    <t>MEJORAMIENTO DE IMAGEN URBANA EN LA CALLE PRINCIPAL REFORMA, REPELLADO DONDE SE NECESITE Y LETRAS GIGANTES EN LA SEDE DE GOBIERNO (KIOSCO) (CONTINUIDAD DEL 2023)</t>
  </si>
  <si>
    <t>IECM-DD19-000495/24</t>
  </si>
  <si>
    <t>SAN BARTOLO EL CHICO</t>
  </si>
  <si>
    <t>COMPRA E INSTALACIÓN DE CALENTADORES SOLARES DE BUENA CALIDAD, DE DOCE TUBOS, HASTA DONDE EL PRESUPUESTO ALCANCE EN LA CUARTA ETAPA. INGRESAMOS ESTE PROYECTO PARA DAR CONTINUIDAD AL EJERCICIO 2020, 2022 Y 2023 EN LOS CUALES SE INSTALARON 28 CALENTADORES SOLARES EN EL 2020 Y 36 EN EL 2022. CON ESTOS PROYECTOS SE BENEFICIÓ A UNA POBLACIÓN APROXIMADA DE 500 PERSONAS, TODA VEZ QUE LOS INTEGRANTES DE 64 FAMILIAS SE VIERON FAVORECIDAS POR EL AHORRO RESULTANTE EN EL USO DE LA ENERGÍA SOLAR. CON LA CUARTA ETAPA LOS BENEFICIADOS SERÁN 300 PERSONAS MÁS. SE USÓ UN MÉTODO BUSCANDO TRANSPARENCIA E INCLUSIÓN PARA LA ASIGNACIÓN DE DICHOS CALENTADORES: 1. SE CONVOCÓ CASA POR CASA A REUNIONES VECINALES 2. SE REALIZARON 6 REUNIONES Y 1 ASAMBLEA VECINAL 3. SE APROBÓ EL MÉTODO DE SORTEO PARA ELEGIR A LOS RECEPTORES DE EL BENEFICIO DE LOS CALENTADORES 4. TODAS LAS CALLES DE LA COLONIA FUERON BENEFICIADAS ESTA ETAPA SE CONCLUYE EL PROYECTO DE CALENTADORES SOLARES HASTA DONDE ALCANCE EL PRESUPUESTO.</t>
  </si>
  <si>
    <t>IECM-DD14-000530/24</t>
  </si>
  <si>
    <t>SN JUAN TEPEXIMILPA</t>
  </si>
  <si>
    <t>INSTALAR CAMARAS DE VIDEO VIGILANCIA, CON VISION NOCTURNA Y BUEN ALCANCE PARA INSTALARSE EN LOS SIGUIENTES PUNTOS DE MAYOR MOVILIDAD EN LA COLONIA: CALLE LOMA BONITA, AFUERA DE LA PRIMARIA Y EN LA SEGUNDA ENTRADA DE LA IGLESIA. CALLE FRESNOS ESQUINA CANTERA Y FRESNOS ESQUINA CHEYENES, PARA VIGILAR LAS CANCHAS Y LOS JUEGOS INFANTILES, CERRADA DE ALVARO OBREGON, ES UN PUNTO OSCURO Y MUY CONCURRIDO POR LA PRIMERA ENTRADA DE LA IGLESIA. MIRAMONTES ESQUINA CANTERA. CALLE BENITO JUAREZ, ES UN PUNTO MUY OSCURO Y SIN VIGILANCIA.</t>
  </si>
  <si>
    <t>IECM-DD14-000129/24</t>
  </si>
  <si>
    <t>SN JUAN TEPEXIMILPA (AMPL)</t>
  </si>
  <si>
    <t>SUMINISTRO DE PINTURA VINILICA DE PRIMERA CALIDAD PARA MUROS DE FACHADA, SUMINISTRO DE PINTURA ESMALTE PARA ZAGUANES, SUMINISTRO DE PINTURA PARA PINTAR GUARNICIONES DE BANQUETA Y TOPES PARA MEJORAR VIALIDAD, PARA MEJORAR LAS CASAS Y LA IMAGEN FORMAL DE LA COLONIA, SOLO SE SUMINISTRARA LA PINTURA, NO SE SUMINISTRARA LA MANO DE OBRA. LA DISTRIBUCION DE LA PINTURA SERA DE ACUERDO A UNA ASAMBLEA Y ALLI SE DETERMINARA COMO SE VA A REPARTIR, LUGARES, COLORES, CALLES</t>
  </si>
  <si>
    <t>IECM-DD19-000438/24</t>
  </si>
  <si>
    <t>SAN LORENZO HUIPULCO</t>
  </si>
  <si>
    <t>MANTENIMIENTO EN GENERAL AL KIOSKO DE HUIPULCO, ARREGLO DE LAS BARDAS PERIMETRALES DAÑADAS POR LOS ARBOLES, INSTALACION DE UN TECHO CURVO PARA EL AUDITORIO/EXPLANADA AL AIRE LIBRE QUE ESTA ENFRENTE DEL KIOSKO, AL IGUAL QUE LUMINARIAS PARA EL TECHO CURVO, MANTENIMIENTO A LOS JUEGOS DE LOS NIÑOS Y ARREGLO DE AREAS VERDES.</t>
  </si>
  <si>
    <t>SAN MIGUEL XICALCO (PBLO)</t>
  </si>
  <si>
    <t>PROTECCIÓN Y RECUBRIMIENTO DEL RAMAL DE AGUA, YA QUE ESTÁ EXPUESTO.</t>
  </si>
  <si>
    <t>SAN MIGUEL AJUSCO (PBLO)</t>
  </si>
  <si>
    <t>EN ACUERDO SE SOLICITA REHABILITACIÓN Y 
MEJORAMIENTO DEL CENTRO SOCIAL 
COMUNITARIO (CASA DE SALUD)</t>
  </si>
  <si>
    <t>IECM-DD16-000595/24</t>
  </si>
  <si>
    <t>SAN MIGUEL TEHUISCO-LOS ANGELES-AYOMETITLA</t>
  </si>
  <si>
    <t>COLOCACIÓN DE CÁMARAS DE VIDEO VIGILANCIA PARA TODA LA UNIDAD TERRITORIAL CON DETECCIÓN AUTOMÁTICA, VISIÓN NOCTURNA DVR COOPER FUENTE DE PODER CON DISCO DURO</t>
  </si>
  <si>
    <t>SAN MIGUEL TOPILEJO (PBLO)</t>
  </si>
  <si>
    <t xml:space="preserve">PAVIMENTACIÓN CALLE DEL RASTRO Y AV. CRUZ BLANCA HASTA DONDE ALCANCE </t>
  </si>
  <si>
    <t>IECM-DD16-000530/24</t>
  </si>
  <si>
    <t>SAN NICOLAS II</t>
  </si>
  <si>
    <t>OBTENER PINTURA PARA PINTAR EN FORMA INDIVIDUAL POR PARTE DE LAS FAMILIAS LAS FACHADAS DE LAS CASAS DE TODA LA COLONIA SAN NICOLAS II.</t>
  </si>
  <si>
    <t>IECM-DD14-000257/24</t>
  </si>
  <si>
    <t>SAN PEDRO APOSTOL (BARR)</t>
  </si>
  <si>
    <t>SE ENTREGARAN CUBETAS DE PINTURA PARA QUE LOS VECINOS DE LA COLONIA LA APLIQUEN A LAS FACHADAS.</t>
  </si>
  <si>
    <t>SAN PEDRO MARTIR (PBLO)</t>
  </si>
  <si>
    <t xml:space="preserve">PRIMERA ETAPA: REHABILITACIÓN DE LA BARDA DE 145 METROS QUE CORREN DE LA ENTRADA PRINCIPAL DEL PANTEÓN (CALLE LAUREL ESQUINA AV. 5 DE MAYO) QUE CONSISTE EN DEMOLER LA BARDA PARA CONSTRUIR UNA NUEVA YA QUE ES ANTIGUA Y TIENE DAÑO ESTRUCTURAL, EN CASO DE QUE SOBRE PRESUPUESTO SE REALIZARA UN APLANADO FINO Y PINTURA SOBRES ESTA. </t>
  </si>
  <si>
    <t>IECM-DD14-000398/24</t>
  </si>
  <si>
    <t>SANTA URSULA XITLA</t>
  </si>
  <si>
    <t>MANTENIMIENTO A NUESTRO PANTEÓN QUE INCLUYA TRABAJOS DE ALBAÑILERIA, ELECTRICIDAD, PINTURA, PLOMERIA Y ARREGLO DE LA FACHADA Y ALGUNAS LAPIDAS SENCILLAS DE TABIQUE CUBIERTO CON LOSETA.</t>
  </si>
  <si>
    <t>IECM-DD14-000077/24</t>
  </si>
  <si>
    <t>SANTISIMA TRINIDAD</t>
  </si>
  <si>
    <t>COMPRA E INSTALACION DE CAMARAS DE VIDEOVIGILANCIA DE USO EXTERNO POR LOTE</t>
  </si>
  <si>
    <t>SANTO TOMAS AJUSCO (PBLO)</t>
  </si>
  <si>
    <t>SE SOLICITA LA CONCLUSIÓN DEL TOTAL DE LAS COLUMNAS DE ACERO PARA POSTERIORMENTE INSTALAR LA ESTRUCTURA Y TERMINO DE TECHADO Y/O EN SU CASO HASTA DONDE ALCANCEN AMBOS PRESUPUESTOS (2023-2024) EN LA PLAZA DE TOROS Y LIENZO CHARRO.</t>
  </si>
  <si>
    <t>IECM-DD19-000488/24</t>
  </si>
  <si>
    <t>SAUZALES CEBADALES (U HAB)</t>
  </si>
  <si>
    <t>EL PROYECTO CONSISTE EN LEVANTAR BARDA EN CALLE CEBADALES 83. DE 22 METROS DE LARGO POR 2.50 METROS DE ALTO. PONER CADA 3 METROS CASTILLOS PARA REFORZAR LA BARDA. TAMBIÉN CONSISTE EN REHABILITAR LA BARDA DE 10 METROS DE LARGO, QUÉ ESTA EN CALLE SAUZALES 83, LA REHABILITACIÓN CONSISTE EN BOTAR EL APLANADO Y VOLVER A COLOCAR EL APLANADO Y PINTARLA, HASTA DONDE ALCANCE EL PRESUPUESTO</t>
  </si>
  <si>
    <t>IECM-DD19-000061/24</t>
  </si>
  <si>
    <t>SECCION XVI</t>
  </si>
  <si>
    <t>COMPRA E INSTALACIÓN DE LÁMPARAS TIPO LED. TRABAJOS DE INSTALACIÓN, CALLES 1, 3, 5, 9, 11 E INGENIERO A. VIDAL HASTA DONDE ALCANCE EL PRESUPUESTO</t>
  </si>
  <si>
    <t>IECM-DD16-000619/24</t>
  </si>
  <si>
    <t>SOLIDARIDAD</t>
  </si>
  <si>
    <t>SE SOLICITAN TINACOS TIPO CISTERNA CON TODAS LAS ADECUACIONES PARA CAPTAR AGUA DE LLUVIA Y FILTRACIÓN, PARA ABASTECER A LA COMUNIDAD. ANTE ASAMBLEA SE DECIDIRÁN LOS LUGARES EN DONDE SE COLOCARÁN DICHOS TINACOS.</t>
  </si>
  <si>
    <t>SISTEMAS DE CAPTACIÓN</t>
  </si>
  <si>
    <t>IECM-DD16-000089/24</t>
  </si>
  <si>
    <t>TECORRAL</t>
  </si>
  <si>
    <t>COMPRA E INSTALACIÓN DE CÁMARAS DE VIDEOVIGILANCIA PARA TODA LA UNIDAD TERRITORIAL, LAS CUALES SERAN INSTALADAS EN PUNTOS ESTRATEGICOS DENTRO DE LA COLONIA.</t>
  </si>
  <si>
    <t>IECM-DD19-000217/24</t>
  </si>
  <si>
    <t>TENORIOS INFONAVIT 1 Y 2 (U HAB)</t>
  </si>
  <si>
    <t>CONTINUIDAD DEL 2022 EN EL CAMBIO DE LA RED HIDRÁULICA, DE ACERO GALVANIZADO QUE EN LA ACTUALIDAD PRESENTA CORROSIÓN , AHORA EN LOS EDIFICIOS 1, 9, 10, 12, 16, 20, 26 Y 27 QUE NO HAN SIDO REPARADOS Y SIGUEN PRESENTANDO BAJA PRESIÓN, ASÍ COMO EL REMPLAZO DE SECCIONES DE LA RED PRIMARIA EN LAS ZONAS DE ÁREAS COMUNES COMO JARDINES YAREAS DE JUEGOS DONDE ESTAN MUY EXPUESTAS A LA INTEMPERIE, POR POLIETILENO DE ALTA RESISTENCIA Y LA REVISIÓN, MANTENIMIENTO Y EN SU CASO REMPLAZO DE LAS VÁLVULAS DE CONTROL DE FLUJO INTERNO A LA UNIDAD YA QUE ACTUALMENTE EL DETERIORO NO PERMITE CERRAR SECCIONES, AL LLEVAR A CABO LA OBRA, SE DEBE CERRAR EL SUMINISTRO DE AGUA DE TODA LA UNIDAD PARA REPARAR FUGAS O HACER RECONEXIONES HASTA DONDE LO PERMITA EL MONTO PRESUPUESTAL.</t>
  </si>
  <si>
    <t>IECM-DD16-000452/24</t>
  </si>
  <si>
    <t>TEPETLICA EL ALTO-3 DE MAYO</t>
  </si>
  <si>
    <t>COMPRA E INSTALACIÓN DE CÁMARAS DE VIGILANCIA EN LAS CALLES, 1RA CDA, DE CAMINO NACIONAL, 20 DE NOVIEMBRE, 1RA CDA, DE CAMINO A LA JOYITA, 2DA CDA DE CAMINO A LA JOYITA, CDA DE TECORRALTITLA, 3RA CDA DE CAMINO A LA JOYITA, CDA CAMINO ANTIGUO A TEPUENTE, CDA VECINAL TEPOZANES, CDA CAMINO ANTIGUO A TEPUENTE (PRIVADA 10 DE OCTUBRE) CALLE DEL PIRUL, CALLE DE PIRULES, CAMINO A LA JOYITA, CALLE JADE, CALLE BUGAMBILIA, CALLE LAS ROSAS, 5TA CDA DE CAMINO A LA JOYITA, Y HASTA DONDE ALCANCE EL PRESUPUESTO, TODAS CONECTADAS AL C5</t>
  </si>
  <si>
    <t>IECM-DD14-000069/24</t>
  </si>
  <si>
    <t>TEPETONGO</t>
  </si>
  <si>
    <t>PINTAR LAS PUERTAS Y ZAGUANES PRINCIPALES CON PINTURA ANTIGRAFITIS, EN DOS COLORES PUEDE SER NEGRO O BLANCO, ESTO AYUDARIA A TENER UNA COLONIA CON MEJOR VISTA Y EVITARIA QUE LA DELINCUENCIA PONGA SEÑALES PARA ROBAR EN LOS ZAGUANES Y TENDRIAMOS UNA COLONIA CON MAS SEGURIDAD</t>
  </si>
  <si>
    <t>IECM-DD16-000379/24</t>
  </si>
  <si>
    <t>TETENCO (PJE)</t>
  </si>
  <si>
    <t>REFORESTACIÓN Y RESCATE DE ZONAS CONTIGUAS AL ÁREA NATURAL PROTEGIDA DEL PARQUE ECOLÓGICO DE LA CDMX, A TRAVÉS DE LA COLOCACIÓN DE ÁRBOLES Y PLANTAS ENDÉMICAS DEL ÁREA Y DE LA CONSTRUCCIÓN DE UN ANDADOR PEATONAL CON MATERIALES PERMEABLES QUE PERMITAN LA ABSORCIÓN DEL AGUA DE LLUVIA, YA QUE ÉSTA ES UNA ZONA DE RECARGA DE MANTOS ACUÍFEROS PARA LA CDMX.</t>
  </si>
  <si>
    <t>IECM-DD16-000602/24</t>
  </si>
  <si>
    <t>TEZONTITLA</t>
  </si>
  <si>
    <t>COMPRA DE CÁMARAS DE VIDEOVIGILANCIA PARA LAS CALLES DE TEZONTITLA, HASTA DONDE ALCANCE EL PRESUPUESTO E INSTALACIÓN.</t>
  </si>
  <si>
    <t>IECM-DD16-000288/24</t>
  </si>
  <si>
    <t>TEZONTITLA - EL CALVARIO (AMPL)</t>
  </si>
  <si>
    <t>COLOCAR CÁMARAS DE SEGURIDAD EN TODA LA UNIDAD TERRITORIAL</t>
  </si>
  <si>
    <t>IECM-DD16-000638/24</t>
  </si>
  <si>
    <t>TLALCOLIGIA</t>
  </si>
  <si>
    <t>SE SOLICITA EL REENCARPETADO Y MANTENIMIENTO DE LA CALLE NAVAJOS, YA QUE ESTA MISMA PRESENTA DETERIORO, Y TIENE LA FUNCION DE PASO PRIMARIO PARA TODOS LOS PEATONES DE LA COLONIA, ESTA CALLE LLEVA MUCHO TIEMPO EN CONDICIONES DEPLORABLES Y SIN MANTENIMIENTO, ESTO AYUDARIA ENORMEMENTE AL FLUJO VIAL YA QUE SOLO EXISTE UNA SALIDA DE LA COLONIA.</t>
  </si>
  <si>
    <t>IECM-DD16-000557/24</t>
  </si>
  <si>
    <t>TLALMILLE</t>
  </si>
  <si>
    <t>IECM-DD14-000423/24</t>
  </si>
  <si>
    <t>TLALPAN CENTRO</t>
  </si>
  <si>
    <t>LAS LUMINARIAS URBANAS LED SON MAS EFICIENTES QUE LAS LUMINARIAS URBANAS TRADICIONALES, CONSUMEN MENOS ENERGIA ELECTRICA, ESTO HACE QUE SE AHORRE APROX EL 70% DEL CONSUMO CON RESPECTO A UNA LUMINARIA URBANA, ADEMAS TIENE UN AHORRO CONSIDERABLE EN EL COSTO DE SUMINISTRO. NO CONTIENEN MATERIALES TOXICOS O PELIGROSOS. LA INVERSION QUE SE HACE CUANDO SE INSTALA LUMINARIA URBANA LED, TIENE UNA RECUPERACION A CORTO PLAZO. LA VIDA UTIL DE LA ILUMINACION LED SUPERA POR MUCHO A LA VIDA UTIL DE LAS LUMINARIAS TRADICIONALES, DISMINUYENDO LOS GASTOS DE MANTENIMIENTO. ASI MISMO GENERAN MENOS CALOR LO QUE EVITA EL SOBRECALENTAMIENTO DE LAS INSTALACIONES ELECTRICAS Y SU DETERIORO. UNO DE LOS ASPECTOS MUY IMPORTANTES DEL USO DE LA LUMINARIA LED PARA LA ILUMINACION DEL ESPACIO PUBLICO ES QUE CONTRIBUYE A UNA ILUMINACION MAS EFICIENTE DE LAS CALLES Y LOS ESPACIOS PUEDE AYUDAR A PREVENIR LA INSEGURIDAD Y LA DELINCUENCIA AL CONTAR CON ESPACION BIEN ILUMINADOS.</t>
  </si>
  <si>
    <t>IECM-DD14-000241/24</t>
  </si>
  <si>
    <t>TORIELLO GUERRA</t>
  </si>
  <si>
    <t>QUE LA OBRA (REENCARPETADO) SEA DISEÑADA CON CONCRETO HIDRAULICO, ESTUVO EMPEDRADO DESDE SIEMPRE Y AL PASAR DE LOS AÑOS SE HA IDO DETERIORANDO Y SE HA SOLUCIONADO MEDIANTE BACHEO CON ASFALTO EN FORMA PESIMA, Y SI AGREGAMOS QUE PERSONAL DE LA ALCALDIA DE TLALPAN SE PRESENTO PARA CAMBIAR LA TUBERIA DE AGUA POTABLE Y AGREGAR VALVULAS DE DISTRIBUCION, Y CON ESTA OBRA SE TERMINO EL PRESUPUESTO QUEDANDO EL PISO EN MUY MALAS CONDICIONES TANTO EL EMPEDRADO COMO EL BACHEO CON ASFALTO. EL CALLEJON ES MUY ANGOSTO POR LO TANTO NO EXISTEN BANQUETAS Y ALGUNOS AUTOS SE ESTACIONAN AHI DIFICULTANDO TODAVIA MAS EL ESPACIO PARA CAMINAR Y CONSIDERANDO QUE POR ESTE CALLEJON TRANSITA MUCHA GENTE ADULTA MAYOR, ADULTOS Y NIÑOS, DISCAPACITADOS , TAMBIEN EN SILLA DE RUEDAS QUE ASISTEN A LAS ESCUELAS Y HOSPITALES QUE SE ENCUENTRAN EN LA AV. SAN FERNANDO, AGREGANDO TAMBIEN A LOS VECINOS DEL CALLEJON Y TODOS ELLOS EXPUESTOS A TROPEZARSE Y LASTIMARSE.</t>
  </si>
  <si>
    <t>IECM-DD14-000424/24</t>
  </si>
  <si>
    <t>TORRES DE PADIERNA</t>
  </si>
  <si>
    <t>RECUPERAR LAS BANQUETAS, DE NUESTRAS CALLES DE LA COLONIA, LIBERANDOLAS DE TODO TIPO DE OBJETOS QUE SE INTERPONGAN AL LIBRE PASO, RECIBIENDO EL APOYO LEGAL CORRESPONDIENTE POR LAS AUTORIDADES DE LA ALCALDÍA (POR CUALQUIERA SITUACION DE VECINOS RENUENTES O INCONFORMES, DE NO RESPETAR LAS BANQUETA). ASI TAMBIEN NIVELARLAS, REPARARLAS O CONSTRUIRLAS DONDE SEA NECESARIO.</t>
  </si>
  <si>
    <t>IECM-DD19-000540/24</t>
  </si>
  <si>
    <t>TRES FUENTES (U HAB)</t>
  </si>
  <si>
    <t>PINTURA DE FACHADAS DE LOS EDIFICIOS.</t>
  </si>
  <si>
    <t>IECM-DD19-000026/24</t>
  </si>
  <si>
    <t>VALLE DE TEPEPAN</t>
  </si>
  <si>
    <t>INSTALACIÓN Y CONTINUIDAD DE RED DE AGUA POTABLE, EN AND. 1C DE XOCHITEPETL, COL. VALLE DE TEPEPAN, ALCALDÍA TLALPAN, C.P.14646 CDMX, HASTA DONDE ALCANCE EL PRESUPUESTO</t>
  </si>
  <si>
    <t>IECM-DD19-000103/24</t>
  </si>
  <si>
    <t>VALLE ESCONDIDO</t>
  </si>
  <si>
    <t>RECUPERAR EL ESPACIO QUE OCUPA EL ÁREA DE CALLE ESMERALDA, EN SU TRAMO COMPRENDIDO ENTRE LAS CALLES DE ABASOLO Y CERRADA ONICE. LA PRIMERA ETAPA CONSISTE EN LA CONSTRUCCIÓN DE UN CAMELLÓN Y ÁREAS VERDES A LO LARGO DE LOS 90M. DE LONGITUD, QUE PRESENTA EL ESPACIO. ESTE PROYECTO DA CONTINUIDAD A LOS PROYECTOS DESARROLLADOS EN 2020, 2021 Y 2022, DE IMPLEMENTACIÓN DE SENDERO SEGURO, RECUPERACIÓN DE AGUAS PLUVIALES CON LA CONSTRUCCIÓN DE POZOS DE ABSORCIÓN, HASTA DONDE ALCANCE EL PRESUPUESTO.</t>
  </si>
  <si>
    <t>IECM-DD16-000539/24</t>
  </si>
  <si>
    <t>VALLE VERDE</t>
  </si>
  <si>
    <t>ES SUMAMENTE NECESARIO QUE SE REENCARPETEN LAS CALLES DE LA COLONIA VALLE VERDE, YA QUE LA MAYORÍA PRESENTA BACHES POR EL PASO DE LAS PIPAS DE AGUA, CAMIÓN DE BASURA Y USO DE AUTOMÓVILES PARTICULARES EN GENERAL, GENERANDO ENCHARCAMIENTOS QUE A SU VEZ PROVOCAN EL INCREMENTO DE INSECTOS POR EL MISMO ENCHARCAMIENTO.</t>
  </si>
  <si>
    <t>IECM-DD16-000250/24</t>
  </si>
  <si>
    <t>VERANO</t>
  </si>
  <si>
    <t>EL OBJETIVO ES QUE TODAS LAS CALLES DE LA COLONIA VERANO, TENGAN CÁMARAS DE VIGILANCIA, CON EL FIN DE AUMENTAR LA SEGURIDAD EN NUESTRA COMUNIDAD. SE BUSCARÁN PUNTOS ESTRATÉGICOS PARA LA INSTALACIÓN SE LIBERARÁ EN ASAMBLEA VECINAL.</t>
  </si>
  <si>
    <t>IECM-DD19-000429/24</t>
  </si>
  <si>
    <t>VERGEL DE COYOACAN-VERGEL DEL SUR</t>
  </si>
  <si>
    <t>CONTINUAR CON EL PROYECTO INICIADO EN EL PRESUPUESTO PARTICIPATIVO DEL AÑO 2022 INICIANDO EN EL SEGUNDO MODULO DEL PARQUE VERGELES DE LA COLONIA VERGEL DE COYOACÁN, UBICADO ENTRE LAS CALLES VALLE DE BRAVO, ALMANALCO ORIENTE, ALMANALCO PONIENTE Y AVANDARO Y CONTINUANDO CON LOS MODULOS 3, 4 Y 5 HASTA DONDE ALCANCE EL PRESUPUESTO. CONSISTENTE, PARA EL SEGUNDO MODULO EN: CISTERNA (10,000 LTS), RED DE TUBERIAS CON ALCANCE PARA 18 ASPERSORES, ASPERSORES, SISTEMA DE BOMBEO DE AGUA E INSTALACIÓN ELÉCTRICA. PARA LOS MODULOS 3,4 Y 5 ENTRE LAS CALLES AVANDARO, ALMANALCO ORIENTE, ALMANALCO PONIENTE Y TENANGO, SE UTILIZARÁ UNA SOLA CISTERNA (10,000 LTS.) RED DE TUBERIAS DE 18 ASPERSORES, ASPERSORES, SISTEMA DE BOMBEO DE AGUA E INSTALACIÓN ELECTRICA.</t>
  </si>
  <si>
    <t>IECM-DD19-000424/24</t>
  </si>
  <si>
    <t>VILLA COAPA (RDCIAL)</t>
  </si>
  <si>
    <t>SENDERO SEGURO, COLOCACION DE UNA VALLA DE TUBOS PARA RESGUARDAR EL AREA CON LA INTENCION DE INCREMENTAR LA SEGURIDAD DE LA ZONA, DICHA VALLA SERA DESARROLLADA CON TUBERIA DE ACERO AL CARBON DE 3 PULGADAS DE DIAMETRO EN GUARNICION DE CONCRETO HIDRAULICO Y PROTEGIDA CON PINTURA ANTI CORROSIVA, CON PUERTA DE ACCESO AL PUENTE PEATONAL. HASTA DONDE ALCANCE EL PRESUPUESTO. LA VALLA SERIA COLOCADA EN EL PARQUE LINEAL PERTENECIENTE A LA COLONIA RESIDENCIAL VILLA COAPA, SUPER MANZANA 4 EN AV. HACIENDA, ENTRE ACOXPA Y LA HUERTA.</t>
  </si>
  <si>
    <t>IECM-DD19-000031/24</t>
  </si>
  <si>
    <t>VILLA DEL PUENTE FOVISSSTE (U HAB)</t>
  </si>
  <si>
    <t>SUSTITUCIÓN DE BANQUETAS, COMENZANDO POR FRESALES Y CALZADA DEL HUESO Y HASTA DONDE ALCANCE EL PRESUPUESTO.</t>
  </si>
  <si>
    <t>IECM-DD19-000320/24</t>
  </si>
  <si>
    <t>VILLA LAZARO CARDENAS</t>
  </si>
  <si>
    <t>CONSISTE EN APROVECHAR UNA PARTE DEL PARQUE QUE INDEBIDAMENTE SE USA PARA ESTACIONAMIENTO PRIVADO, AÚN CUANDO EL USO DE SUELO Y SEGÚN LA LÁMINA 312 DE LA SEDUVI LO MARCA COMO PARTE DEL PARQUE, SIENDO FACULTAD DE LA ALCALDÍA EJECUTAR ACCIONES PARA AUMENTAR LAS AREAS VERDES COMO LO MARCA EL ARTÍCULO 50. AHÍ REQUERIMOS ACONDICIONAR UN ESPACIO PARA EVENTOS CULTURALES, TALLERES, SERVICIOS A LA COMUNIDAD, ETC. POR OTRO LADO, HACER PAISAJISMO CON PLANTAS Y PASTO, HASTA DONDE ALCANCE EL PRESUPUESTO.</t>
  </si>
  <si>
    <t>IECM-DD14-000538/24</t>
  </si>
  <si>
    <t>VILLA OLIMPICA LIBERADOR MIGUEL HIDALGO (U HAB)</t>
  </si>
  <si>
    <t>PUERTA AUILIAR EXCLUSIVAMENTE PARA AUTOMOVILES DE RESIDENTES CON SENSORES Y PLUMA AUTOMATICA, ADICIONALMENTE UN PORTON QUE SE PUEDA CERRAR PERMANENTEMENTE EN LAS NOCHES, ADEMAS PUERTA PEATONAL CON TORNIQUETE QUE CUENTE CON REGISTRO DE HUELLA DACTILAR PARA PODER IR AL BOSQUE DE TLALPAN, TAMBIEN UNA PEQUEÑA CASETA PARA VIGILANCIA QUE INCLUYA UN PEQUEÑO BAÑO.</t>
  </si>
  <si>
    <t>IECM-DD16-000247/24</t>
  </si>
  <si>
    <t>VISTAS DEL PEDREGAL</t>
  </si>
  <si>
    <t>CONTRUIR EN LAS CANCHITAS UNA TECHUMBRE PARA QUE LOS USUARIO PUEDAN REALIZAR SUS ACTVIDADES DEPORTIVAS SIN SUFRIR DEL SOL O LA LLUVIA. ESTO BENEFICIARIA A TODA LA COLONIA YA QUE LA MAYORIA REALIZA ACTIVIDADES EN ESTE LUGAR Y TAMBIEN DE COLONIAS ALEDAÑAS.</t>
  </si>
  <si>
    <t>IECM-DD16-000389/24</t>
  </si>
  <si>
    <t>VIVEROS DE COACTETLAN</t>
  </si>
  <si>
    <t>REPARAR EL RESUMIDERO QUE ESTA EN CALLE EUCALIPTO Y MANZANOS</t>
  </si>
  <si>
    <t>RESUMIDERO</t>
  </si>
  <si>
    <t>IECM-DD16-000193/24</t>
  </si>
  <si>
    <t>XAXALCO</t>
  </si>
  <si>
    <t>COMPRA Y MANO DE OBRA PARA PINTAR LAS FACHAS SELECCIONADAS EN LA UNIDAD TERRITORIAL. LAS FACHADAS BENEFICIADAS SERÁN ELEGIDAS EN ASAMBLEA POR VOTACIÓN DE LOS INTEGRANTES DE LA ASAMBLEA. ASÍ COMO LA SELECCIÓN DE COLORES</t>
  </si>
  <si>
    <t>IECM-DD16-000545/24</t>
  </si>
  <si>
    <t>XAXALIPAC</t>
  </si>
  <si>
    <t>CONCRETO HIDRÁULICO PARA LA CALLE CHABACANO EN LA COLONIA XAXALIPAC DE ACUERDO AL PRESUPUESTO O HASTA DÓNDE SEA SU ALCANCE.</t>
  </si>
  <si>
    <t>IECM-DD16-000277/24</t>
  </si>
  <si>
    <t>ZACATIENDA</t>
  </si>
  <si>
    <t>POR INSEGURIDAD EN LA COLONIA SE SOLICITAN CÁMARAS DE VIDEOVIGILANCIA (COMPRA E INSTALACIÓN) EN CALLES DE TODA LA COLONIA DONDE NO SE HAYAN PUESTO ANTERIORMENTE. SE ELEGIRÁN CALLES SÓLO POR ASAMBLEA.</t>
  </si>
  <si>
    <t>IECM-DD14-000273/24</t>
  </si>
  <si>
    <t>ZAPOTE-LUIS DONALDO COLOSIO (U HABS)</t>
  </si>
  <si>
    <t>ZAPOTE I LA IMPERMIABILIZACION TRADICIONAL (ELASTOMERICO) EN AREA DE AZOTEA DE 100 M2 HASTA 12 EDIFICIOS. ZAPOTE II CONSTRUCCION DE CASETA CIMENTACION, MUROS, PISO, LOSA Y ACABADOS. ZAPOTE III IMPERMIABILIZACION TRADICIONAL (ELASTOMERICO) DEL AREA DE AZOTEA DE 155M2 HASTA 3 EDIFICIOS. UNIDAD HABITACIONAL LUIS DONALDO COLOSIO. RASPADO, RESANE MANO DE OBRA DE SELLADOR Y PINTURA DE LA PARTE EXTERNA DEL EDIFICIO A 5 NIVELES HASTA 4 TORRES.</t>
  </si>
  <si>
    <t>IECM-DD16-000480/24</t>
  </si>
  <si>
    <t>2 DE OCTUBRE</t>
  </si>
  <si>
    <t>CONSTRUCCIÓN DE UNA RAMPA DE CONCRETO EN ZIG ZAG CON BARANDAL DE METAL Y ALUMBRADO LED, A UN COSTADO DE LAS ESCALERAS QUE DAN ACCESO A LA PRIMARIA GUSTAVO BAZ PRADA, EN CALLE TIJERA CASI ESQUINA CON CALLE DURAZNO, SERVIRÁ PARA MEJORAR LA MOVILIDAD, SEGURIDAD Y EL FÁCIL ACCESO DE PERSONAS ADULTAS MAYORES, PERSONAS CON CAPACIDADES DIFERENTES Y NIÑOS QUE ASISTEN A LA PRIMARIA, AL KÍNDER Y AL PARQUE.</t>
  </si>
  <si>
    <t>OBRAS VIALES</t>
  </si>
  <si>
    <t>IECM-DD16-000481/24</t>
  </si>
  <si>
    <t>SAN MIGUEL TOXIAC</t>
  </si>
  <si>
    <t>CAMARAS VISION NOCTURNA, CABLEADO VISION NOCTURNA SUFICIENTE CABLE PARA COLOCARLAS EN EL LUGAR INDICADO</t>
  </si>
  <si>
    <t>IECM-DD14-000583/24</t>
  </si>
  <si>
    <t>HEROES DE PADIERNA I</t>
  </si>
  <si>
    <t>LOS VECINOS DE LA COLONIA HÉROES DE PADIERNA 1, NO CONTAMOS CON UN ESPACIO PÚBLICO ESPECÍFICO QUE SEA EXCLUSIVO PARA EL USO DE LOS VECINOS DE ESTA UNIDAD TERRITORIAL, EN EL QUE SE PUEDAN REALIZAR ACTIVIDADES FISICO CULTURALES Ó DE CONVIVENCIA PARA LOS ADULTOS MAYORES, ES POR ESO QUE PRETENDO SE CONSTRUYA HASTA DONDE ALCANCE EL PRESUPUESTO, UNA AULA SUSTENTABLE CON SUS SERVICIOS SANITARIOS, CON ADAPTACIONES DE SEGURIDAD PREVENTIVA PARA EL USO DE PERSONAS DE LA TERCERA EDAD, LA UBICACIÓN DEL ESPACIO SOLICITADO ESTÁ EN LA ESQUINA DE LA CALLE TEKAL Y AVENIDA CHICOASEN, ES UN ESPACIO CON FORMA SIMILAR A UN TRIÁNGULO ISÓSCELES, ACTUALMENTE ES UN ESPACIO PRÁCTICAMENTE VACÍO EN DONDE HAY TRES O CUATRO APARATOS PARA HACER EJERCICIO, QUE GENERALMENTE ESTÁN DESOCUPADOS, UN PUESTO DE ALIMENTOS Y EN OCASIONES ALGUNOS VECINOS LO OCUPAN PARA DEJAR SU BASURA, YA QUE TAMBIÉN ESA ÁREA CARECE DE LUZ SUFICIENTE POR LAS NOCHES.</t>
  </si>
  <si>
    <t>IECM-DD14-000522/24</t>
  </si>
  <si>
    <t>HEROES DE PADIERNA II</t>
  </si>
  <si>
    <t>REPARACION DE BANQUETAS EN MAL ESTADO Y CONSTRUCCION DONDE NO HAYA BANQUETA ASI COMO SU GUARNICION. EN TODO EL TERRITORIO DE HEROES 2. HASTA DONDE ALCANCE EL PRESUPUESTO.</t>
  </si>
  <si>
    <t>IECM-DD14-000572/24</t>
  </si>
  <si>
    <t>LOMAS DE PADIERNA I</t>
  </si>
  <si>
    <t>LA CONSTRUCCION DE UN RECOLECTOR PLUVIAL EN LA CALLE SEYE ADEMAS DE SER IMPORTANTE PARA LA FILTRACION DE LOS MANTOS ACUIFEROS DE LA ZONA EVITA QUE LOS ENCHARCAMIENTOS SOBRE LA CALLE MENCIONADA NO SIGA AFECTANDO EL PASO VEHICULAR Y EL INUNDAMIENTO DE LAS CASA DE LOS VECINOS MAS AFECTADOS YA QUE HAY UN DESNIVEL PRONUNCIADOY PROVOCA DOS ENCHARCAMIENTOS EN LA MISMA CALLE, ES IMPORTANTE YA QUE EL MISMO RECOLECTARIA AGUA DE LA PARTE SUR LA CALLE SEYE PARTE DE POPOLNA Y DE CHICOASEN DONDE LAS REJILLAS SON INSUFICIENTES PARA LA CAPTACIÓN DE LA LLUVIA.</t>
  </si>
  <si>
    <t>IECM-DD14-000546/24</t>
  </si>
  <si>
    <t>LOMAS DE PADIERNA II</t>
  </si>
  <si>
    <t>RECUPERAR, DE EL ESPACIO UBICADO EN LAS CANCHAS DE IZAMAL ESQ ACANCEH, EN EL ARCO TECHO, COL LOMAS DE PADIERNA 2 ,YA QUÉ SE CUENTA CON UNA EDIFICACION POR DOS OFICINAS, GRANDES,QUE SE ENCUENTRA UBICADAS EN EL FONDO DEL LADO DERECHO DE LAS CANCHAS,SE PRETENDE SER USO Y RESTABLECER Y SI FUERA POSIBLE HACER UN SEGUNDO PISO , DE ESTE ESPACIOS PARA PODER OTORGAR A LA COMUNIDAD Y DE GENERAR CONVIVENCIA SOLIDARIA ENTRÉ LOS ADULTOS MAYORES, ADULTOS Y NUESTRAS NIÑEZ ,CON UN SENTIDO DE RESPONSABILIDAD Y DE CONVIVENCIA EN DEFINITIVA,RECUPERAR SU CALIDAD DE VIDA . PROMOVER LA SANA CONVIVENCIA DEL MEDIÓ AMBIENTE EN TU ENTORNO ESENCIAL PARA CONSTRUIR UNA MEJOR CUIDAD.OBJETIVOS *FOMENTAR LA SOLIDARIDAD*IDENTIFICACIÓN DE NECESIDADES *ATENCIÓN A ESAS NECESIDADES A ADULTOS MAYORES , JÓVENES,Y NIÑOS *FOMENTAR LA RELACIÓN SOCIAL LAS COSTUMBRE Y LA VIDA DE LA COMUNIDAD *TRANSFORMAR PARA MEJORAR.</t>
  </si>
  <si>
    <t>IECM-DD14-000042/24</t>
  </si>
  <si>
    <t>PEDREGAL DE SN NICOLAS 4A SECC I</t>
  </si>
  <si>
    <t>MEJORAR LA CALIDAD DE VIDA DE LAS FAMILIAS AL HACER USO DE ENERGIAS LIMPIAS CUIDANDO EL MEDIO AMBIENTE Y APROVECHANDOLA LUZ DEL SOL. ASIMISMO AYUDAR A LA ECONOMIA FAMILAIR EVITANDO QUE SE GENEREN GASTOS EXCESIVOS DE GAS Y LAS FAMILIAS PUEDAN USAR ESE DINERO EN OTRAS NECESIDADES PRIMORDIALES COMO LA CANASTA BASICA DEBIDO A LOS ALTOS COSTOS DE ESTAS. DE MANERA MAS ATENTA NO QUEREMOS LAS SIGUIENTES MARCAS DEBIDO A SU MALA CALIDAD ONLYZUM, GET GREEM, RAYSOL, SOLAR MX</t>
  </si>
  <si>
    <t>IECM-DD14-000027/24</t>
  </si>
  <si>
    <t>PEDREGAL DE SN NICOLAS 4A SECC II</t>
  </si>
  <si>
    <t>ADQUISICION DE CAMARAS DE VIDEO VIGILANCIA DE 8 MEGA PIXCELES PARA SER INSTALADAS EN TODAS LAS MANZANAS QUE INTEGRAN DENTRO DEL PERIMETRO DE TODA LA UNIDAD TERRITORIAL</t>
  </si>
  <si>
    <t>IECM-DD19-000667/24</t>
  </si>
  <si>
    <t>BELISARIO DOMINGUEZ</t>
  </si>
  <si>
    <t>ILUMINAR LAS CALLES DE LA COLONIA CON LÁMPARAS SOLARES, MARCA AVEDISTANTE, CON CHIP LED OSRAM, SIN CABLEADO DE CONEXIÓN Y SIN MANTENIMIENTO. SE INSTALARÁN EN LA FACHADA EXTERIOR DE LOS DOMICILIOS, BUSCANDO LAS CASAS QUE TENGAN RECEPCIÓN SOLAR DURANTE LA MAYOR PARTE DEL DÍA PARA CARGAR LAS CELDAS SOLARES DE LA LÁMPARA. PANELES DE ALMACENAMIENTO SOLAR EN EL REFLECTOR, DE AL MENOS 70 CM DE LARGO, LARGO TOTAL BRAZO MÁS REFLECTOR DE 120 CM. ÁREA DE IRRADIACIÓN DE 150 M2, BATERÍA DE LITIO DE 3.2 V., 15000 MAH. CON SENSOR DE LUZ Y MOVIMIENTO, ILUMINACIÓN CONTINUA DE 20-36 HRS., CON ACCESORIOS DE MONTAJE (POSTE DE 50 CM. DE ALEACIÓN DE ALUMINIO, CON BASE DE SUJECIÓN, TAQUETES DE EXPANSIÓN Y TORNILLOS DE FIJACIÓN), IMPERMEABILIDAD IP65, DE MATERIAL ABS DE ALTA RESISTENCIA, CONTROL REMOTO PARA CONFIGURAR EL SENSOR, UN AÑO DE SERVICIO POSTVENTA GRATUITO Y SOPORTE TÉCNICO DEL FABRICANTE. SE REQUIERE ESTE TIPO DE LÁMPARA O SIMILAR QUE CUMPLA CON LAS ESPECIFICACIONES MÍNIMAS QUE SE DESCRIBEN.</t>
  </si>
  <si>
    <t>IECM-DD16-000202/24</t>
  </si>
  <si>
    <t>LA MAGUEYERA</t>
  </si>
  <si>
    <t>EN LA PINTURA DE FACHADAS DE ALGUNAS CALLES DE LA UNIDAD TERRITORIAL ESTAS CALLES SE ELEGIRÁN POR MEDIO DE LA REALIZACIÓN DE UNA ASAMBLEA</t>
  </si>
  <si>
    <t>IECM-DD19-000221/24</t>
  </si>
  <si>
    <t>NARCISO MENDOZA VILLA COAPA SUPERMANZANA 8 (U HAB)</t>
  </si>
  <si>
    <t>CAVAR BAJO EL PAVIMENTO Y CAMBIAR LOS TUBOS POR TUBOS DE MATERIALES ACTUALES Y QUITAR LOS TUBOS DE ASBESTO,CERRAR, CON TIERRA,ARENA Y CEMENTO COMPACTANDO DE MANERA FIRME Y HACER EL BACHEO SIN QUE SE CUELGE EL PAVIMENTO</t>
  </si>
  <si>
    <t>IECM-DD14-000111/24</t>
  </si>
  <si>
    <t>CONJUNTO HABITACIONAL PEDREGAL DEL LAGO</t>
  </si>
  <si>
    <t>LIMPIEZA DE LA SUPERFICIE RETIRANDO MATERIAL DAÑADO Y APLICACION DE MATERIAL NUEVO DONDE SE REQUIERA, RECUBRIENDO CON GRAVILLA Y COLOCACION DE IMPERMEABILIZANTE LIQUIDO EN COLOR VERDE COMPATIBLE CON EL COLOCADO ORIGINALMENTE. EN LA LOSA FALTANTE DE IMPERMEABILIZAR APLICAR SISTEMA DE IMPERMEABILIZACION PREFABRICADO CON ESPESOR DE 4MM CON ACABADO DE GRAVILLA Y COLOR VERDE</t>
  </si>
  <si>
    <t>IECM-DD16-000058/24</t>
  </si>
  <si>
    <t>EJIDOS DE SAN PEDRO MARTIR II (SUR)</t>
  </si>
  <si>
    <t>REHABILITAR EL GIMNASIO AL AIRE LIBRE, ES DECIR, ADQUISICIÓN DE EQUIPO Y MOBILIARIO NUEVO PARA BENEFICIO DE LAS PERSONAS QUE HACEN EJERCICIO.</t>
  </si>
  <si>
    <t>IECM-DD14-000456/24</t>
  </si>
  <si>
    <t>ISIDRO FABELA II (ORIENTE)</t>
  </si>
  <si>
    <t>COLOCAR LÁMPARAS TIPO REFLECTORES EN PUNTOS ESTRATÉGICOS DE LA COLONIA, PRINCIPALMENTE EN EL PASO DE ESCUELAS Y AVENIDAS</t>
  </si>
  <si>
    <t>IECM-DD14-000432/24</t>
  </si>
  <si>
    <t>LOMA BONITA-AMPLIACION TEPEXIMILPA</t>
  </si>
  <si>
    <t>COMPRA DE MATERIALES Y MANO DE OBRA NECESARIAS PARA LA REHABILITACION DE LAS ESCALERAS Y EN SU CASO LA RECONSTRUCCION. ESTAS ESTAN LOCALIZADAS EN LOS ANDADORES 1,2,3,4,5,6 UBICADOS ENTRE AQUILES SERDAN Y BENITO JUAREZ, Y TAMBIEN SE REQUIERE LA COLOCACION DE PASAMANOS SEGURO EN CADA UNO DE LOS ANDADORES</t>
  </si>
  <si>
    <t>IECM-DD16-000599/24</t>
  </si>
  <si>
    <t>LOMAS DE TEPEMECATL</t>
  </si>
  <si>
    <t>COMPRAR E INSTALAR ALARMAS VECINALES PARA EL EXTERIOR, TAMBIEN COMPRAR TODO EL MATERIAL NECESARIO PARA SU CORRECTO FUNCIONAMIENTO LA REPARTICIÓN SERÁ EN LA ASAMBLEA DE INFORMACIÓN Y SELECCIÓN MEDIANTE RIFA. LOS DOCUMENTOS NECESARIOS SERÁN INEY COPIA, COMPROBANTE DE DOMICILIO Y SU RESPECTIVA COPIA</t>
  </si>
  <si>
    <t>IECM-DD14-000104/24</t>
  </si>
  <si>
    <t>RESIDENCIAL FUENTES DE CANTERA (U HAB)</t>
  </si>
  <si>
    <t>IMPERMEABILIZACION DE TODAS LAS AZOTEAS QUE CORRESPONDEN A LA UNIDAD HABITACIONAL (EMPEZANDO POR LAS TORRES 15 Y 6 QUE HAN SIDO DE LAS MENOS ATENDIDAS). APLICACIÓN DE PINTURA A LA TORRE 6 Y TORRE 15.</t>
  </si>
  <si>
    <t>IECM-DD16-000153/24</t>
  </si>
  <si>
    <t>ATOCPA</t>
  </si>
  <si>
    <t>ADQUISICIÓN DE PINTURA PARA LAS FACHADAS DE LOS DOMICILIOS QUE SE ENCUENTRAN EN ATOCPA. LA PINTURA SERÁ REPARTIDA A TRAVÉS DE UN SORTEO EN ASAMBLEA CIUDADANA Y SOLAMENTE PODRAN PARTICIPAR EN EL SORTEO LOS DOMICILIOS QUE CUENTEN CON FACHADA PARA SER PINTADA. LA PINTURA SOLAMENTE SE ENTREGARÁ A LOS BENEFICIARIOS, NO INCLUYE MANO DE OBRA</t>
  </si>
  <si>
    <t>IECM-DD19-000231/24</t>
  </si>
  <si>
    <t>CHIMALI</t>
  </si>
  <si>
    <t>DESMONTAJE DE LUMINARIAS EXISTENTES, SUMINISTRO Y COLOCACIÓN DE LUMINARIAS LED. USANDO LOS MISMOS POSTES Y BRAZOS DE TODO EL FRACCIONAMIENTO. -DOCE BRAZOS PARA COLOCACIÓN EN POSTES EXISTENTES CON LÁMPARA Y FOCO. -TRES LÁMPARAS LED PARA COLOCAR EN POSTES. -SIETE LÁMPARAS LED DE UN SOLO FOCO.</t>
  </si>
  <si>
    <t>IECM-DD16-000431/24</t>
  </si>
  <si>
    <t>LA VENTA-AMPLIACION LA VENTA</t>
  </si>
  <si>
    <t>SE SOLICITA EL RASPADO DE PINTURA VIEJA PARA POSTERIORMENTE PINTAR LA FACHADA DE LOS DOMICILIOS, EN UNA ASAMBLEA SE REALIZARÁ EL SORTEO PARA CONOCER A LOS BENEFICIADOS. UN REQUISITO ES QUE CUENTEN CON SU CREDENCIAL ACUTUALIZADA (DOMICILIO) LA MARCA DE LA PINTURA DEBERÁ SER COMEX Y EL COLOR SE DECIDIRÁ EN ASAMBLEA.</t>
  </si>
  <si>
    <t>energía eléctrica  (3112)</t>
  </si>
  <si>
    <t xml:space="preserve">• Se realizaron acciones tendientes a lograr un ahorro de energía en el Edificio de Vivanco, ubicado en calle Moneda S/N, Tlalpan Centro Esq. Callejón de Allende, al seccionar la instalación eléctrica colocando apagadores.                           
• Se realiza el cambio de luminarias fluorescentes a led.  
• Se giró al inicio de esta administración el Oficio Circular AT/DGA/1975/2021, a través del cual se hacen del conocimiento medidas de austeridad en materia de energía eléctrica, tales como:            
 Mantener sus instalaciones eléctricas en buenas condiciones, libres de objetos pesados o cortantes, realizando revisiones periódicas.           
 Conectar un solo enchufe en cada toma y no usar, en lo posible, extensiones con el fin de no abusar del uso de multicontactos y sobrecargarlos.    
 Apagar las computadoras cuando los servidores públicos se encuentren en periodos largos fuera de sus oficinas o lugares de trabajo.                                                      -
 Desconectar los equipos de cómputo, electrodomésticos y en general cualquier aparato consumidor de energía al concluir la jornada, fines de semana, días festivos o días de ausencia en el lugar. 
 Utilizar las funciones de ahorro energético del sistema operativo de los equipos de cómputo.
 Si utiliza una impresora local (sólo si tiene acceso a ella), se debe apagar siempre que no se esté utilizando.
 Si la impresora es compartida, debe apagarla tras concluir la jornada, fines de semana, días festivos o días de ausencia en el lugar.
 Los servidores públicos no podrán disponer del servicio eléctrico para uso personal o para terceros.
 Apagar las luces al final de la jornada laboral y cuando no se necesiten debido al uso de iluminación natural.
 Mantener limpios los vidrios de las ventanas, para que permita un ingreso mejor de la luz del día y su aprovechamiento, así como abrir cortinas o persianas, según sea el caso.
 No colocar carteles, pegotes, o cualquier otro elemento que reduzca la incidencia de luz dentro de las oficinas.
 Privilegiar el uso de ventilación natural respecto de ventiladores y aires acondicionados, en caso de ser necesaria la utilización de dichos dispositivos, verificar su desconexión al finalizar su uso.
 En caso de contar con electrodomésticos, proporcionarles el mantenimiento preventivo y correctivo necesario, además de privilegiar la sustitución de dichos aparatos privilegiando aquellos que estén certificados como ahorradores de energía..
</t>
  </si>
  <si>
    <t>Al periodo no se ha cuantificado el impacto de las medidas de austeridad implementadas, pues las economias se conocen al final del ejercicio fiscal</t>
  </si>
  <si>
    <t xml:space="preserve">No se han dirigido recursos a otros conceptos de gasto, de haber economias, a la fecha se mantienen en la misma partida presupuestaria. </t>
  </si>
  <si>
    <t>Agua potable (3131)</t>
  </si>
  <si>
    <t xml:space="preserve">• Se giró al inicio de esta administración el Oficio Circular AT/DGA/1975/2021, a través del cual se hacen del conocimiento medidas de austeridad en materia de ahorro de agua, tales como:                                                                                                                                                                 Revisión periódica de las instalaciones para evitar fugas en inodoros, grifos, cisternas y tinacos.
 Revisión mensual del estado físico de medidores y tuberías.
 Al lavarse las manos, cerrar la llave para enjabonarse y solo abrirla para poder enjuagarse. 
 En el caso de comités u otro tipo de reuniones colegiadas, privilegiar el uso de garrafones de 20 litros.
 Para las áreas que cuentan con regaderas, se deben optimizar los tiempos de utilización de las mismas, evitando que el agua se desperdicie. 
</t>
  </si>
  <si>
    <t>Telefonía e Internet (3141, 3171)</t>
  </si>
  <si>
    <t xml:space="preserve">• Se giró al inicio de esta administración el Oficio Circular AT/DGA/1975/2021, a través del cual se hacen del conocimiento medidas de austeridad en materia de telefonía e internet, tales como:                                                                                  Se deberá utilizar preferentemente la Red Privada y prefijos de conectividad entre conmutadores. 
 Se deberá racionalizar el número de extensiones telefónicas en áreas secretariales y comunes, las cuales únicamente contarán con acceso a servicio local.
 Queda estrictamente prohibido aceptar y/o autorizar “llamadas por cobrar”. En el caso de que se actualice el supuesto, el responsable del área deberá asumir el costo económico de dicha acción.
 Se debe privilegiar el uso de nuevas tecnologías para la comunicación interna y externa de la Alcaldía, fomentado la utilización de aplicaciones para mensajería instantánea, llamadas de voz, video llamadas, con el fin de reducir la utilización y dependencia de telefonía tradicional.
 Se continuará con la política de supresión de telefonía celular presente en la Alcaldía desde el inicio de la administración, por lo que no se autorizará la contratación de planes telefónicos celulares ni de internet para servidores públicos con cargo al presupuesto de la Alcaldía. En caso de optar por contratar el servicio, este será con cargo al usuario sin ninguna responsabilidad para la Alcaldía.
 Los servicios de telefonía e internet debe sujetarse a lo estrictamente indispensable y únicamente para uso oficial, por lo que está estrictamente prohibido su utilización para fines distintos al cumplimiento de las metas institucionales.
 Los servidores públicos no podrán disponer del servicio para uso personal o para terceros, quienes lo utilicen para uso no vinculado a su cargo deberán cubrir el costo del servicio.
    </t>
  </si>
  <si>
    <t>Papel bond, tóner y equipo de fotocopiado (2111, 3361)</t>
  </si>
  <si>
    <t xml:space="preserve"> • Se giró al inicio de esta administración el Oficio Circular AT/DGA/1975/2021, a través del cual se hacen del conocimiento medidas de austeridad en materia de Papel bond, tóner y equipo de fotocopiado, que consisten:                                                                                                                                                          El consumo promedio mensual de fotocopias deberá reducirse a lo estrictamente necesario instrumentando las siguientes acciones: 
 Prohibirse la solicitud reproducción en fotocopia de documentos que ya posee o genere la Unidad Administrativa, para lo cual dichos documentos se deberán digitalizar, obtener y distribuir por medios electrónicos.
 Distribuir en medios electrónicos las guías, manuales, lineamientos, leyes y cualquier otro documento cuyas finalidades sean consulta interna, capacitación y orientación, así como apoyo para el ejercicio de las atribuciones y funciones de las y los servidores públicos de las Unidades Administrativas. 
 Remitir en medios electrónicos los informes que no estén referidos en un ordenamiento legal y que requieran las distintas Unidades Administrativas. 
 Cuando se emita un oficio, se deberán racionalizar las “copias para conocimiento” que se dirijan a los servidores públicos que requieran conocer el contenido del documento, éstas deberán ser remitidas vía correo electrónico, procurando evitar en la medida de lo posible el envío de los anexos adjuntos a estas copias. 
 A efectos de promover el uso del correo electrónico entre los servidores públicos y de dar a conocer la dirección electrónica de los mismos, en todo documento que signe el servidor público, además de referir su cargo, deberá incluir su dirección de correo electrónico institucional. 
 Cuando se emitan oficios, notas informativas, circulares, informes o cualquier otro documento administrativo, cuya impresión o fotocopiado resulte indispensable, en la medida de lo posible deberán utilizarse las dos caras del papel que se emplee. 
 Se establecerán Centros de Fotocopiado ubicados en lugares estratégicos que permitan controlar, racionalizar y disminuir el consumo de fotocopias al mínimo necesario para su operación. 
 No deberán fotocopiarse revistas, notas, libros, apuntes, mapas, documentos personales y currículas de las y los servidores públicos, de sus familiares o terceros. 
 Se deberá restringir el acceso a las fotocopiadoras, asignando a un responsable para esta función. Se deberá implantar un sistema de control por medio de vales o cualquier otro sistema, determinando el nivel del responsable administrativo facultado para la autorización del servicio. 
 Cuando se emitan circulares y oficios personalizados de carácter general, estos 
deberán distribuirse “acusando recibo” en listados o relaciones que contengan los datos necesarios para garantizar y/o comprobar la entrega. De igual forma, a las copias que se marquen se les deberá anexar el listado o relación antes mencionada, evitando el fotocopiado y envío repetitivo de dicho documento fuente. 
 Habilitar contenedores para papel usado, para su reutilización en la medida de lo posible.
</t>
  </si>
  <si>
    <t>Combustible (2611)</t>
  </si>
  <si>
    <t xml:space="preserve">• Se giró al inicio de esta administración el Oficio Circular AT/DGA/1975/2021, a través del cual se hacen del conocimiento medidas de austeridad en materia de ahorro de combustible, que consisten:    
 No se otorgarán aumentos en las dotaciones de combustible.
 Los vehículos y maquinaria deberán contar con la revista interna 2021, para que se les dote de combustible.
 En el caso de los inmuebles que cuentan con instalaciones de gas, deberán reportar en carácter inmediato las fugas o desperfectos que detecten en sus instalaciones, para proceder a su reparación, debiendo eficientar  su consumo.
Vehículos:
 La persona servidora pública que utilice un vehículo oficial será directamente responsable del uso que se haga del mismo.
 Queda prohibido el uso de los vehículos para uso personal o de terceros, quienes lo utilicen para su uso no vinculado a su cargo, deberán reembolsar su costo, sin menoscabo de las responsabilidades administrativas.
 El uso de vehículos oficiales deberá ser única y exclusivamente para fines de servicio en horarios laborales conforme a las cargas de trabajo de cada unidad, por lo que está terminantemente prohibida la utilización de los vehículos con fines particulares o diferentes al cumplimiento de las metas institucionales. Una vez concluida la jornada laboral el vehículo debe ser reguardado en el lugar que la Dirección General correspondiente designe para ello.
 El uso del combustible deberá ser estrictamente para actividades relacionadas con el cumplimiento de las metas institucionales de la Alcaldía, por lo que está estrictamente prohibido su utilización para cualquier otro fin.
</t>
  </si>
  <si>
    <t>Papelería y material de limpieza (2111, 2161)</t>
  </si>
  <si>
    <t xml:space="preserve">• Se giró al inicio de esta administración el Oficio Circular AT/DGA/1975/2021, a través del cual se hacen del conocimiento medidas de austeridad en materia de Papelería y material de limpieza, que consisten:    
 Se debe procurar la utilización óptima de los consumibles proporcionados por la Alcaldía, priorizando la utilización en las áreas de mayor necesidad y solicitando lo estrictamente indispensable para la operación.
 En el caso de folders, sobres, carpetas de archivo y cajas, se debe procurar la reutilización de dichos bienes hasta donde sea posible, por lo que solo procederá su desechamiento cuando ya no sea factible su reutilización.
 Es importante mencionar que, todas las solicitudes de bienes y servicios deberán ser dirigidas a la Dirección General de Administración en los formatos específicos para cada caso, explicado a detalle la necesidad del bien o servicio debidamente justificada contando con las autorizaciones y vistos buenos de los superiores 
o jerárquicos correspondientes, por lo que cualquier documento que no cumpla con los supuestos anteriores no será considerado para su atención.
</t>
  </si>
  <si>
    <t xml:space="preserve"> 2000, 3000 </t>
  </si>
  <si>
    <t>Unidad Responsable de Gasto: 02 CD 14 Alcaldía Tlalpan</t>
  </si>
  <si>
    <t>Dirección General de Obras y Desarrollo Urbano.
Al cierre del período enero-marzo correspondiente al ejercicio 2024; Se contribuyó  al derecho de la Población a contar con el agua potable en sus viviendas, principalmente en las zonas de marginación, por lo que, se contó con   recursos autorizados  para servicios básicos referentes al  arrendamiento de equipo de transporte destinado a servicios públicos y la operación de programas públicos, estos recursos son complemento de la meta alcanzada reportada en el fondo "Aportaciones para el Fortalecimiento de los Municipios y las demarcaciones Territoriales del Distrito Federal (FORTAMUN)-2024"  para  los trabajos realizados para la repartición de agua potable (pipas) a la población tlalpense.
EDIFICIOS PÚBLICOS: Al cierre del período enero-marzo correspondiente al ejercicio 2024, se contribuyó al mantenimiento de 13 Edificios Públicos a través de Obra por Administración, en diversas colonias y pueblos de la demarcación, y que representan un avance del 11 % con respecto a los 118 programados para este ejercicio fiscal beneficiando a una población de 14,010 habitantes; a saber; EDIFICIOS PÚBLICOS: (4) inmuebles, población beneficiada 4,000 habitantes. 1.- Casa de Salud "Plan de Ayala", ubicada en, calle Federal del Trabajo esq. Autopista México Cuernavaca, Col. Plan de Ayala. Trabajos realizados: reparación y mantenimiento en instalación hidrosanitaria y trabajos de herrería. 2.- Dirección General de Medio Ambiente y Desarrollo Sustentable, ubicada en, calle Benito Juárez No. 68 entre Moneda y Allende, Col. Centro de Tlalpan. Trabajos realizados: reparación y mantenimiento en instalación hidrosanitaria y sistema de bombeo. 3.-Dirección General de Asuntos Jurídicos y de Gobierno, ubicada en, calle San Juan de Dios No. 92 entre Coscomate y Renato Leduc, Col. Toriello Guerra. Trabajos realizados: reparación y mantenimiento en instalación hidrosanitaria, instalación de lavabo completo y colocación de 2 rejillas. 4.-Dirección General de Obras y Desarrollo Urbano, ubicada en, Av. San Fernando No. 84 esq. Madero, Col. Centro de Tlalpan. Trabajos realizados: reparación y mantenimiento en instalaciones hidrosanitarias y eléctricas. INFRAESTRUCTURA SOCIAL: (2) inmuebles, población beneficiada 2,000 habitantes. 1.- Centro de Aprendizaje Virtual "Magdalena Petlacalco", ubicada en, Av. México Ajusco No. 5 esq. Del Trabajo, Pueblo de La Magdalena Petlacalco. Trabajos realizados: reparación y mantenimiento a techumbres. 2.- Centro de Desarrollo Comunitario Integral "Rodolfo Sánchez Taboada", ubicado en, calle Yobain s/n entre Muna y Piste, Col. Héroes de Padierna. Trabajos realizados: reparación y mantenimiento de instalaciones hidrosanitarias y trabajos de desazolve. ESCUELAS DE NIVEL BÁSICO: (5) inmuebles población beneficiada 6,010 habitantes. 1.- Jardín de Niños "Tzintli", ubicado en, calle Cuauhtémoc s/n esq. Cuauhnochtli, Col. Pueblo Quieto. Trabajos realizados: reparación y mantenimiento en instalaciones hidrosanitarias y trabajos de desazolve. 2.- Escuela Primaria "Emilio Zavalza del Valle", ubicada en, calle Yobain No. 659 entre Tepakán y Peto, Col. Cultura Maya. Trabajos realizados: aplicación de pintura en muros exteriores, en muro de guardapolvos, y en tres zaguanes. 3.- Escuela Primaria "Estado de Nayarit", ubicada en, Valle de los Ángeles No. 22 esq. Juárez, Pueblo de Parres El Guarda. Trabajos realizados: reparación y mantenimiento en instalaciones hidrosanitarias. 4.- Escuela Secundaria No.155 "Maximino Martínez", ubicada en, Callejón de El Zapote No. 48 entre Av. San Fernando y Andador Piedra Decorativa, Col. Isidro Fabela. Trabajos realizados: reparación y mantenimiento en instalaciones hidrosanitarias y trabajos de desazolve. 5.-Escuela Secundaria No. 173 "Yuri A. Gagarín", ubicada en, calle Querétaro s/n esq. Prolongación. Leona Vicario, Col. Miguel Hidalgo 1a. Sección. Trabajos realizados: reparación y mantenimiento de instalaciones eléctricas. CENTROS CULTURALES: (2) inmuebles población beneficiada: 2,000 habitantes. 1.- Biblioteca Pública "La Tortuga Xolalpa", ubicada en, Fuentes Buenas s/n esq. Fuentes Bellas, Col. Fuentes de Tepepan. Trabajos realizados: mantenimiento y reparación de instalaciones eléctricas. 2.- Biblioteca Central de Tlalpan, ubicada en, calle Allende No. 418 entre Juárez y Madero, Col. Centro de Tlalpan. Trabajos realizados: mantenimiento y reparación de instalaciones hidrosanitarias.
ALUMBRADO PÚBLICO:  (luminarias) Al cierre del período enero-marzo correspondiente al ejercicio 2024, a través de la Obra por Contrato,  se realizó un total de 1,944 piezas (luminarias) lo que representa en un  233 % de  834  programados para este ejercicio fiscal beneficiando a una población  85,149 habitantes en diversas colonias de la demarcación a saber; A.M.S.A, Oriental Coapa, Vergel de Coyoacán, Rinconada Copa 1a. sección, Magisterial, Fraccionamiento Rancho los Colorines, Movimiento Organizado, Juventud Unida, Ampliación Isidro Fabela, La Joya, Barrio La Fama, Mirador 1a. sección, Mirador 2a. sección, Mirador 3a. sección, Volcanes, Verano, Jardines del Ajusco, Chimilli, Los Encinos, Barrio la Lonja. Trabajos realizados, colocación de luminarias, suministro y colocación de tubos y coples conduit, suministro e instalación de cable, conexiones y pruebas, instalación de lámparas de diversos tipos, construcción de cimiento para poste, construcción de registro, suministro, instalación y pintura de postes; corte de pavimento, excavación  y relleno; piso de concreto hidráulico.
MANTENIMIENTO A VIALIDADES: Al cierre del período enero-marzo correspondiente al ejercicio 2024, en este fondo se contribuyó al mantenimiento a vialidades secundarias a través de obra por contrato administración por 10,782.43 metros cuadrados, que representa el 40 % de los 27,068.0 programados para este ejercicio fiscal, beneficiando a 37,340. habitantes; y que son complemento de meta reportada en el fondo  25P140 Etiquetado  Recursos  Federales -Aportaciones Federales para Entidades Federativas y Municipios- Fondo de Aportaciones para el Fortalecimiento de los Municipios y las Demarcaciones Territoriales del Distrito Federal (FORTAMUN) -2024- Original de la URG. y 25P640 Etiquetado   Recursos Federales -Aportaciones Federales para Entidades Federativas y Municipios- Fondo de Aportaciones para La Infraestructura  Social (FAIS)-2024- Original de la URG. Ya que este proyecto cuenta con 3 fuentes de financiamiento. Segregados en, VIALIDADES (10,010.13) metros cuadrados por Contrato y 2,340 habitantes atendidos en la Col. Fuentes del Pedregal. Trabajos realizados: fresado del asfaltó existente, renivelación de brocales de los pozos de visita, barrido de la base para aplicar el riego de liga, compactación de la misma, también se realizará el señalamiento horizontal en los tramos ejecutados.  BANQUETAS; Al periodo se realizó un alcance a de 772.30 metros cuadrados, por Administración beneficiando a 35,000 habitantes en; Centro de Tlalpan, Ejidos de San Pedro Mártir, Fovissste San Pedro Mártir, Fuentes Brotantes, Fraccionamiento Ex. Hacienda San Juan de Dios, Fraccionamiento Granjas Coapa, Héroes de Padierna, Los Encinos, Lomas de Padierna, María Esther Zuno, Miguel Hidalgo 4a Sección, Mirador del Valle, Nuevo Renacimiento de Axalco, Pueblo de San Pedro Mártir, Pueblo de San Miguel Ajusco, Unidad Habitacional Fovissste Fuentes Brotantes, Valle Escondido. Trabajos realizados: trazo y nivelación, extracción manual de tocón, demolición por medios manuales de guarniciones y banquetas de concreto simple, Suministro y colocación de tepetate de 10 cm de espesor, Banqueta de 10 cm de espesor de concreto hidráulico. Acabado con volteador en las aristas de banquetas, Guarnición de concreto hidráulico, renivelación de rejillas de registro. 
Trabajos adicionales. Se realizaron trabajos no programados de BALIZAMIENTO, por 145.30 metros lineales a través de Obra por Administración, lo que representa en un 2.42% de 6,000 lineales que se estima realizar en este ejercicio fiscal. Con estos trabajo se logró beneficiar a una  población de 500 habitantes en; Fuentes del Pedregal, trabajos realizados: (aplicación de pintura en triblocks, cajón de estacionamiento con disco en piso, marimbas, revos, letreros, flechas de sentido vial, topes, guarnición, leyenda en piso, línea de "Alto", línea central, paso cebra, paso peatonal, señalamientos), Instalación de 2 letreros metálicos verticales.
MANTENIMIENTO A LA RED DE DISTRIBUCIÓN DE AGUA POTABLE; Al cierre del período enero-marzo correspondiente al ejercicio 2024, a través de la Obra por Administración,  se realizó un total de 30,111.0 metros lineales  lo que representa en un  16 % de  182,606  programados para este ejercicio fiscal beneficiando a una población  13,052 habitantes en diversas colonias de la demarcación a saber; 2 de Octubre, Arenal Guadalupe, Barrio La Fama, Belvedere, Bosques del Pedregal, Chimalcoyotl, Chimilli, Cumbres de Tepetongo, Fuentes de Tepepan, Fuentes del Pedregal, Granjas Coapa, Héroes de Padierna, Jardines del Ajusco, La Joya, La Palma, La Palma 2a. Sección, Lomas de Padierna, Los Encinos, Magdalena Petlacalco, María Esther Zuno de Echeverría, Mesa Los Hornos, Miguel Hidalgo, Miguel Hidalgo 1a. Sección, Miguel Hidalgo 2a. Sección, Miguel Hidalgo 3a. Sección, Miguel Hidalgo 4a. Sección, Mirador 1a. Sección, Mirador del Valle, Paraje 38, Pedregal de Las Águilas, Pedregal San Nicolás 1a. Sección, Pedregal San Nicolás Pedregal Santa Úrsula Xitla, Peña Pobre, Plan De Ayala, Popular Santa Teresa, Prado Coapa, San Andrés Totoltepec, San Lorenzo Huipulco, San Miguel Ajusco, San Miguel Topilejo, San Pedro Mártir, Santa Úrsula Xitla, Tlalmille, Tlalpan Centro, Torres de Padierna, U. Hab. Narciso Mendoza, Valle de Tepepan, Valle Escondido, Villa Coapa, Viveros de Coactetlan. Trabajos realizados: Cambio de tubería de polietileno de alta densidad de diferentes diámetros, construcción y/o sustitución de cajas de válvulas.
FUGAS: Al cierre del período enero-marzo correspondiente al ejercicio 2024, a través de la Obra por Administración,  se atendieron un total de 545 fugas,  lo que representa en un  14 % de 3824  programados para este ejercicio fiscal beneficiando a una población  49,500 habitantes en diversas colonias de la demarcación a saber; Ampliación San Juan Tepeximilpa, A.M.S.A, Arboledas del Sur, Arenal Tepepan, Barrio El Capulin, Belisario Domínguez, Belvedere, Cantera Puente de Piedra, Chimalcoyotl, Cruz Del Farol, Cuchilla de Padierna, Cultura Maya, Ejidos de San Pedro Mártir, El Mirador,  El Mirador 3a. Sección, Floresta Coyoacán, Fraccionamiento San Juan, Fuentes de Tepepan, Fuentes del Pedregal, Granjas Coapa, Hacienda San Juan de Dios, Héroes de Padierna, Isidro Fabela, Jardines del Ajusco, La Fama, La Mesa Texcaltenco, La Palma, Lomas de Padierna, Lomas Hidalgo, Los Encinos, Magdalena Petlacalco, Magisterial Coapa, María Esther Zuno de Echeverría, Mesa Los Hornos, Miguel Hidalgo 1a. Sección, Miguel Hidalgo 2a. Sección, Miguel Hidalgo 3a. Sección, Miguel Hidalgo 4.a Sección, Mirador del Valle, Nueva Oriental Coapa, Paraje 38, Parres El Guarda, Pedregal San Nicolás, Plan de Ayala, Prado Coapa, Primavera, Pueblo Quieto, Residencia Acoxpa, Residencial Villa Coapa, Rinconada Coapa, Rinconada Coapa 2a. Sección, Rómulo Sánchez Mireles, San Andrés Totoltepec, San Juan Tepeximilpa, San Lorenzo Huipulco, San Miguel Ajusco, San Miguel Xicalco, San Pedro Mártir, Santa Úrsula Xitla, Santo Tomás Ajusco, Tlalcoligia, Tlalpan Centro, Torres de Padierna, Unidad Habitacional  Narciso  Mendoza, Valle Escondido, Vergel Coyoacán, Villa Coapa, Villa Lázaro Cárdenas, Villas del Puente, Viveros de Coactetlan. Trabajos realizados: Excavación, cambio de tubería dañada, relleno de tepetate, pavimentación y limpieza de la Obra. 
MANTENIMIENTO DE LA RED SECUNDARIA DE DRENAJE Y ALCANTARILLADO: Al cierre del período enero-marzo correspondiente al ejercicio 2024, a través de la Obra por Administración,  se atendieron un total de 99.07 kilómetros de mantenimiento a la red secundaria de drenaje y alcantarillado segregado de la siguiente manera; DRENAJE SANITARIO; (51.28) kilómetros y DESAZOLVE; (47.79) kilómetros,  lo que representa en un  22 % de 454.0 kilómetros programados para este ejercicio fiscal, beneficiando a una población  121,544 habitantes en diversas colonias de la demarcación a saber; DRENAJE, Ampliación Miguel Hidalgo 3a. Sección, Chimalcoyotl, Cruz del Farol, Ejidos de San Pedro Mártir, Ex Hacienda San Juan de Dios, Granjas Coapa, Héroes de Padierna, Isidro Fabela, La Lonja, La Palma, Lomas de Padierna, Los Encinos, Magdalena Petlacalco, Mirador II, Narciso Mendoza, Pedregal de San Nicolás 1a. Sección, Rinconada las Hadas, Rómulo Sánchez  Mireles, San Andrés Totoltepec, San Juan Tepeximilpa, San Lorenzo Huipulco, San Miguel Ajusco, San Miguel Topilejo, San Pedro Mártir, Santo Tomás Ajusco, Tlaxopan, Toriello Guerra, Tortuga Xolalpa, Unidad Habitacional Fuentes Brotantes, Valle Verde, Villa Lázaro Cárdenas, Zacatienda. Trabajos realizados: excavación, descubrir tubo afectado, reparación de tubería y relleno de excavación.  DESAZOLVE; Ampliación Miguel Hidalgo 2a. Sección, Ampliación Miguel Hidalgo 3a. Sección, Bosques del Pedregal, Cruz del Farol, Ex Hacienda San Juan de Dios, Granjas Coapa, Héroes de Padierna, Isidro Fabela, Jardines del Ajusco, La Palma, Lomas de Padierna, Los Encinos, Magdalena Petlacalco, Movimiento Organizado, Paraje 38, Pedregal de Las Águilas, Pedregal de San Nicolás 1a. Sección, Pedregal de San Nicolás 2a. Sección, Pedregal de San Nicolás 3a. Sección, Pedregal de San Nicolás 4a. Sección, Pedregal de Santa Úrsula Xitla, Rinconada las Hadas, Rómulo Sánchez Mireles, San Andrés Totoltepec, San Juan Tepeximilpa, San Lorenzo Huipulco, San Miguel Ajusco, San Miguel Topilejo, San Pedro Mártir, Santo Tomás Ajusco, Toriello Guerra, Unidad Habitacional Fuentes Brotantes, Villa Lázaro Cárdenas, Vistas del Pedregal, Viveros de Coactetlan. Trabajos realizados: retiro de desechos sólidos y agua lodo por medios mecánicos, como es el uso de malacates en Pozos de Visita y por medio del Camión Vactor.
Dirección General de Protección Civil
Objetivo: Establecer y coordinar eficientemente todos los programas y planes en materia de Gestión Integral de Riesgos y Protección Civil, permitiendo atender las necesidades de la ciudadanía en correlación con los diversos organismos asistenciales de manera permanente.
Acciones Realizadas: La Protección Civil es un conjunto de disposiciones, planes, programas, medidas y acciones, destinados a salvaguardar la vida y proteger los bienes, la infraestructura de los servicios vitales y sistemas estratégicos, además del entorno de la población, incluyendo su participación con las autoridades en acciones de prevención auxilio y recuperación, ante la presencia de fenómenos perturbadores de origen natural o antropogénico que representen un riesgo. La actividad institucional que se desarrolló dentro de este marco fue la denominada Gestión Integral de Riesgos en materia de Protección Civil, la cual tiene la finalidad la prevención, control y reducción del riesgo de desastres, así como mitigar los efectos destructivos que los fenómenos perturbadores pueden ocasionar a la estructura de los Servicios Vitales y los Sistemas Estratégicos. Por lo cual se emitieron 4 acciones, beneficiando 196 colonias dentro de la Alcaldía. 1) Programas Internos de Protección Civil. - Conocer y vigilar las medidas de seguridad con que cuentan los establecimientos mercantiles, así como su comité interno, simulacros y capacitación en materia de Protección Civil, con la finalidad de prevenir y controlar el riesgo ocasionado por algún siniestro. Es preciso informar que a partir del 28 de abril del 2023, la Secretaria de Gestión Integral de Riesgos y Protección Civil es la instancia que se encargara de la revisión de los Programas Internos de Protección Civil y las Cédulas de evaluación, motivo por el cual se reportan en cero. 2) Dictaminación de Riesgos. - Emitir dictámenes de riesgo sustentados en un análisis técnico profesional, catalogándose según el grado de riesgo que este genere, con la finalidad de efectuar las recomendaciones necesarias para la mitigación de riesgos y garantizar la integridad del individuo, sus bienes y entorno: Realizando durante el periodo reportado un total de 212 solicitudes dictaminadas. 3) Respuesta a emergencias. - Atender a la brevedad posible la cobertura de las emergencias, para salvaguardar la integridad física, sus bienes y entorno de la población, mediante acciones y estrategias definidas para cualquier contingencia, atendiéndose durante este periodo 154 emergencias. 4) Capacitación, Simulacro y Asesorías en materia de Protección Civil: 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respecto derivado del tema de la contingencia estas actividades fueron suspendidas, sin embargo a la fecha se han realizados 11 capacitaciones, 0 simulacro y 89 asesorías en Materia de Protección Civil. 100 Acciones en total.
La Dirección General de Participación Ciudadana informa que para el ejercicio correspondiente al año 2024, a la fecha se encuentran dictaminados y seleccionados 182 proyectos correspondientes a las Unidades Territoriales que comprenden el marco geográfico de la Alcaldía Tlalpan, así mismo nos encontramos iniciando los procedimientos administrativos para la contratación de obra pública, adquisición y/o servicios, de los proyectos ganadores.</t>
  </si>
  <si>
    <t>La Dirección General de Participación Ciudadana, llevo a cabo las siguientes actividades: Se realizaron 199 colaboraciones, 82 vinculaciones, 32 concertaciones y 20 participaciones ciudadanas; Se programaron 47 visitas en diversas colonias de la Alcaldía Tlalpan, y se realizaron 199 recorridos en diversas colonias de la Alcaldía Tlalpan.
La Dirección General de Servicios Urbanos, llevo a cabo las siguientes actividades:89,600 metros cuadrados de barrido de áreas verdes, 90,360 metros cuadrados riego de áreas verdes, 70,260 metros cuadrados desmonte (retiro de maleza), 3,994 metros cúbicos de acarreo manual y retiro de basura vegetal, 7,186 metros lineales de aflojado de tierra, 796 metros lineales de poda de seto, 1,886 de poda árboles, 97 retiros de árboles, 113 liberaciones de luminarias, 1,565 metros lineales de limpieza de canaleta, 18,044 metros lineales de retiro de hierba en banqueta, poda fitosanitaria 138 piezas y guarniciones y 7 piezas de retiro de tocón.
Así mismo se llevaron a cabo: 48 balizamientos vehiculares y peatonales; 2 aplicación de pintura en  espacios públicos y 1 aplicación de pintura en mobiliario urbano; también se realizaron trabajos de balizamientos vehiculares y peatonales en diversas calles y vías secundarias;.(250,220 metros lineales) Se realizó la aplicación de pintura en diversos  espacios públicos(64,998 metros cuadrados) y se realizaron 50 adecuaciones geométricas en diversas calles y vialidades secundarias (intervenciones)</t>
  </si>
  <si>
    <t xml:space="preserve">Dirección General de Obras y Desarrollo Urbano.
Al cierre del período enero-marzo correspondiente al ejercicio 2024; Se contribuyó al derecho de la población a contar con el agua potable en sus viviendas, principalmente en las zonas de marginación, con la repartición de  119,402.0 metros cúbicos mediante camiones tipo pipas en zonas que carecen de una infraestructura para contar con el vital líquido, sobre todo en zonas con un alto índice de marginación, lo que representa  el 7 % de los 1,600,000.0 metros cúbicos programados para este ejercicio fiscal, beneficiando a 70,000 habitantes de diversas colonias y pueblos de la demarcación, a saber;  1.- GARZA HUIPULCO; (37,304.0) metros cúbicos en; 3 de Mayo, Achichipilco, Ahuacatitla, Altos Tepetlica, Amalillo, Ampliación Ayocatitla, Ampliación Guadalupana, Ampliación la Magdalena Petlacalco, Ampliación la Venta, Ampliación Lomas de Texcalatlaco, Ampliación Oriente, Ampliación Parres, Ampliación Plan de Ayala, Ampliación Tezontitla, Arenal, Atocpa, Ayocatitla, Ayometitla, Bosques de Tepeximilpa, Colinas de Tepuente, Colonial del Valle, Cuanejaque, Cuauhtenco, Diamante, Dolores Tlalli, Ejidos de San Pedro Mártir, El Arenal Tlahuepa, El Calvario, El Cantil, El Divisadero, El Mirador, Encinos del Pedregal, Estrella Mora, Fuentes de Tepepan, Héroes de 1910, Huinisco, Ixtlahuaca, Izpangologuia, Jardines de San Juan, La Concepción, La Faja, La Guadalupana, La Joyita, La Libertad, La Palma, La Pedrera, La Presa, La Quinta, La Venta, Las Flores, Las Margaritas, Lomas de Tepuente, Lomas de Texcalatlaco, Lomas del Capulín, Los Ángeles, Los Arcos, Los Volcanes, Magdalena Petlacalco, Magueyera, Mesa los Hornos, Miguel Hidalgo 1a. secc., Mirador del Colibrí, Nueva Renacimiento de Axalco, Ocotes Parres, Ocotla, Oyameyo, Paraje Huinizco, Paraje La Cima, Paraje La Herradura, Paraje las Maravillas, Paraje Tenancatitla, Paraje Tlaquexpa, Parres El Guarda, Pedregal de Aminco, Pedregal de las Águilas, Piedra Larga, Plan de Ayala, Plan de Ayala 2a Secc. (Ampliación), Progreso Tlalpan, San Andrés Totoltepec, San Bartolo el Chico, San Buenaventura (Pueblo San Andrés Totoltepec), San Miguel Ajusco, San Miguel Tehuizco, San Miguel Topilejo, San Miguel Toxiac, San Miguel Xicalco, San Pedro Mártir, Santa Ana, Santa Cruz, Santa Úrsula Xitla, Santo Tomás Ajusco, Tepetitla, Tepetlica, Teposanes, Tepuente, Tetexaloca, Tezontitla, Tlaxopan, Tlaxopan Norte, U.H. Hueytlalpan, Valle Verde, Vista Hermosa, Vistas Del Valle, Viveros de Coatectlan, Viveros de Cuernavaca, Xaltipac, Xaxalco, Xilinimoco. 2.- GARZA FLACSO: (36,392.0) metros cúbicos en; 2 de Octubre, Achichipilco, Ampliación la Venta, Ampliación Miguel Hidalgo, Belvedere, Bosques, Bosques del Pedregal, Chichicaspatl, Chimilli, Cruz del Farol, Cuchilla de Padierna, Cuilotepec, Cuilotepec II, Cultura Maya, Ejidos de San Andrés, Ejidos de San Andrés Totoltepec, El Mirador, Estación la Venta, Héroes de 1910, Héroes de Padierna, Jardines de San Juan, La Joya (Ajusco), La Magueyera, La Quinta, La Venta, Lomas de Cuilotepec, Lomas de Padierna, Lomas de Padierna II, Lomas de Padierna Sur, Lomas de Tepemecatl, Lomas de Texcalatlaco, Lomas del Capulín, Lomas del Pedregal, Lomas Hidalgo, Los Encinos, Miguel Hidalgo 1a Secc., Miguel Hidalgo 2a Secc., Miguel Hidalgo 3a Secc., Miguel Hidalgo 4a. Secc., Mirador 1a. Secc., Mirador 2a. Secc., Mirador 3a. Secc., Mirador I, Mirador II, Paraje 38, Paraje del Conejo, Paraje la Herradura, Paraje la Joya, Pedregal de San Nicolás, Primavera, San Miguel Ajusco, San Miguel Tehuizco, San Miguel Toxiac, San Nicolás II, Santa Cruz, Santo Tomás Ajusco, Tequimila, Torres de Padierna, Vistas del Pedregal, Zacatón, Zorros Solidaridad. 3.- GARZA POZO XOCHIMILCO 30: (17,240.0) metros cúbicos en;  2 de Octubre, 3 de Mayo, 3 de Mayo (Ampliación), Achichipilco, Ahuacatitla, Altos Tepetlica, Amalillo, Ampliación Ayocatitla, Ampliacion Guadalupana, Ampliación la Venta, Ampliación Lomas de Texcalatlaco, Ampliación los Ángeles, Ampliación Oriente, Ampliación Parres, Ampliación Plan de Ayala, Arenal, Atocpa, Ayocatitla, Ayometitla, Colonial del Valle, Cuanejaque, Diamante, Dolores Tlalli, El Calvario, El Divisadero, El Mirador, Estrella Mora, Fuentes de Tepepan, Huinisco, Ixtlahuaca, Izpangologuia, Jardines de San Juan, La Concepción, La Faja, La Guadalupana, La Joya, La Joya (Ajusco), La Joyita, La Libertad, La Magueyera, La Palma, La Pedrera, La Venta, Las Flores, Las Margaritas, Lomas de Coatectlan, Lomas de Tepuente, Lomas de Texcalatlaco, Lomas del Capulín, Los Ángeles, Los Volcanes, Magdalena Petlacalco, Magueyera, María Esther Zuno de Echeverría, Mesa los Hornos, Mirador del Colibrí, Mirador del Valle, Mirador del Valle(Pueblo de la Magdalena Petlacalco), Nueva Renacimiento de Axalco, Ocotes Parres, Ocotla, Oyameyo, Paraje Huinizco, Paraje la Cima, Paraje la Herradura, Paraje las Maravillas, Paraje Loloigque, Paraje Texcalatlaco, Paraje Tlaquexpa, Parajes: La Joya, La Magueyera, La Faja, La Joyita y La Pedrera, Parres el Guarda, Pedregal de Aminco, Pedregal del Topilejo, Piedra Larga, Plan de Ayala, San Andrés Totoltepec, San Miguel Ajusco, San Miguel Tehuizco, San Miguel Topilejo, San Miguel Toxiac, San Miguel Xicalco, San Pedro Mártir, Santa Cruz, Santa Úrsula Xitla, Santo Tomás Ajusco, Tecorral, Tepetitla, Tepetlica, Tepuente, Tezontitla, Tlalcoligia, Tlalpan Centro 1, Tlaxopan, U.H. Hueytlalpan, Valle Verde, Vista Hermosa, Vistas del Valle, Viveros de Coatectlan, Xaltipac, Xaxalco, Xaxalipac. 4.- GARZA TULYEHUALCO 13: (23,856.0) metros cúbicos en;  2 de Octubre, 3 de Mayo, 3 de Mayo (Ampliación), Achichipilco, Achichipisco, Ahuacatitla, Altos , epetlica, Amalillo, Ampliación Ayocatitla, Ampliación Guadalupana, Ampliación la Magdalena Petlacalco, Ampliación Lomas de Texcalatlaco, Ampliación Oriente, Ampliación Parres, Ampliación Plan de Ayala, Ampliación Tezontitla, Arenal, Atocpa, Ayocatitla, Ayometitla, Buenavista, Colonial del Valle, Cuanejaque, Cuauhtenco, Diamante, Dolores Tlalli, El Divisadero, El Mirador, Encinos del Pedregal, Huinisco, Jardines de San Juan, La Concepción, La Faja, La Fama, La Guadalupana, La Joyita, La Libertad, La Magueyera, La Palma, La Palma 1a Secc., La Venta, Las Flores, Las Margaritas, Lomas de Coatectlan, Lomas de Tepuente, Lomas de Texcalatlaco, Lomas del Capulín, Los Ángeles, Magdalena Petlacalco, Magueyera, María Esther Zuno de Echeverría, Mesa los Hornos, Mirador del Colibrí, Nueva Renacimiento de Axalco, Ocotla, Paraje Huinizco, Paraje la Raíz, Paraje las Maravillas, Paraje Loloigque, Paraje Tlaquexpa, Parres el Guarda, Pedregal de San Francisco, Pedregal de Santa Úrsula Xitla, Pepeloncoztla, Piedra Larga, Plan de Ayala, Progreso Tlalpan, Rinconada El Mirador, San Andrés Totoltepec, San Miguel Ajusco, San Miguel Tehuizco, San Miguel Topilejo, San Miguel Toxiac, San Miguel Xicalco, San Pedro Mártir, Santa Ana, Santa Cruz, Tepetlica, Teposanes, Tepuente, Tetecala, Tetexaloca, Tezontitla, Tlalpan Centro 1, Tlalpuente, Tlaxopan, U.H. Hueytlalpan, Valle Verde, Vista Hermosa, Vistas del Valle, Viveros de Coatectlan, Xacaltitla, Xaltipac, Xaxalco, Xaxalipac, Xilinimoco. 5.-GARZA TORIELLO GUERRA: (4,610.0) en; 2 de Octubre, Bosques del Pedregal, Chichicaspatl, Héroes de Padierna, Jardines de San Juan, Lomas de Cuilotepec, San Miguel Ajusco, San Nicolás II, Santo Tomás Ajusco, Zacatón, Zorros Solidaridad.  
Este programa presupuestario cuenta con 2 fuentes de financiamiento las cuales son: Participaciones a Entidades Federativa y Municipios- Fondo General de Participaciones -2024 Original de la URG y  Fondo de Aportaciones para el Fortalecimiento de los Municipios y las Demarcaciones Territoriales del Distrito Federal (FORTAMUN) -2024- Original de la URG.
MANTENIMIENTO A VIALIDADES: Al cierre del período enero-marzo correspondiente al ejercicio 2024, en este fondo se contribuyó al mantenimiento a vialidades secundarias a través de obra por administración por 31,095.68 metros cuadrados. segregados de la siguiente manera; Bacheo (16,802.80 m2), Carpeta nueva (143.0 m2) y Reencarpetado (14,149.88 m2) beneficiando a 100,000 habitantes; y que son complemento de meta reportada en el fondo  15O240 No Etiquetado   Recursos Federales -Participaciones a Entidades Federativas y Municipios- Fondo de Fiscalización y Recaudación -2024- Original de la  URG;  y 25P640 Etiquetado   Recursos Federales -Aportaciones Federales para Entidades Federativas y Municipios- Fondo de Aportaciones para La Infraestructura  Social (FAIS)-2024- Original de la URG. Ya que este proyecto cuenta con 3 fuentes de financiamiento. la meta se realizó en diversas colonias y pueblos de la demarcación A saber; BACHEO: A.M.S.A, Arenal Tepepan, Ampliación Tepepan, Barrio la Fama, Bosques de Tepeximilpa, Centro de Tlalpan, Chimalcoyotl, Cruz del Farol , Cuchilla de Padierna, Cultura Maya, Cumbres de Tepetongo, Ejidos de San Pedro Mártir, El Mirador 2a. Sección,  El Fresno, Fraccionamiento Club de Golf, Fraccionamiento Gabriel Ramos Millán, Fraccionamiento Hacienda Coapa, Fraccionamiento Floresta Coyoacán, Fraccionamiento Magisterial Coapa, Fraccionamiento Prados Coapa 2a. Sección, Fraccionamiento Residencial Villa Coapa S.M.4., Fraccionamiento Rinconada Coapa1a. Sección, Fraccionamiento Rinconada las Hadas, Fraccionamiento Vergel Coapa, Fraccionamiento Vergel de Coyoacán,  Fraccionamiento Villa Lázaro Cárdenas, Fuentes Brotantes, Fuentes de Tepepan, Fuentes del Pedregal, Héroes de 1910, Héroes de Padierna, Isidro Fabela,  Jardines de la Montaña, Jardines del Ajusco, La Palma, La Tortuga Xolalpa, La Santísima Trinidad, Lomas Hidalgo, Lomas de Padierna, Los Encinos,  Los Volcanes, Mesa los Hornos, Miguel Hidalgo 1a. Sección, Miguel Hidalgo 2a. Sección, Miguel Hidalgo 3a. Sección, Miguel Hidalgo 4a. Sección, Nuevo Renacimiento de Axalco, Pedregal de las Águilas, Pedregal de San Nicolás 1a. Sección, Pedregal de San Nicolás 2a. Sección, Pedregal de San Nicolás 3era Sección, Pedregal de San Nicolás 4a. Sección, Pedregal de Santa Úrsula Xitla, Pueblo de La Magdalena Petlacalco, Pueblo San Andrés Totoltepec , Pueblo de San Miguel Topilejo, Pueblo de San Pedro Mártir, Pueblo de Santo Tomás Ajusco, Rincón del Mirador I, Rincón del Mirador II, San Bartolo el Chico, San Juan Tepeximilpa, San Lorenzo Huipulco, Tlalcoligia, Toriello Guerra, Torres de Padierna, Unidad Habitacional Hueso Periférico, Unidad Habitacional Pemex "Emilio Portes Gil" , Valle de Tepepan, Valle Escondido, Viveros de Coactetlán. Trabajos realizados: llevando a cabo la limpieza de área, aplicación de emulsión catiónica, aplicación de mezcla asfáltica y nivelación. CARPETA NUEVA; en, La Palma, Pedregal de San Nicolás 1a. Sección. Trabajos realizados: llevando a cabo la nivelación y retiro de material existente, suministro de material para estabilizar (tepetate y/o controlada), aplicación de liga, aplicación de mezcla asfáltica, nivelación y finalmente la compactación. REENCARPETADO; En, A.M.S.A., Arboledas del Sur, Arenal Tepepan, Centro de Tlalpan, Cruz del Farol, Cultura Maya, Ejidos de San Pedro Mártir , Fraccionamiento Ex Hacienda San Juan de Dios, Fraccionamiento Magisterial Coapa, Fraccionamiento Prados Coapa 2a. Sección, Fraccionamiento Residencial Villa Coapa S.M. 4, Fraccionamiento Rinconada Coapa 1a Sección, Fraccionamiento Rinconada Las Hadas, Fraccionamiento Villa Lázaro Cárdenas, Fuentes Brotantes, Héroes de Padierna, La Tortuga Xolalpa, Los Encinos, Lomas Altas de Padierna, Lomas de Padierna, Lomas Hidalgo, Mesa los Hornos, Miguel Hidalgo 1a. Sección, Miguel Hidalgo 3a. Sección, Miguel Hidalgo 4a Sección, Nuevo Renacimiento de Axalco, Paraje 38, Pedregal de San Nicolás 1a. Sección, Pedregal de San Nicolás 2a. Sección, Pedregal de San Nicolás 3a. Sección, Pedregal de San Nicolás 4a. Sección, Pedregal de Santa Úrsula Xitla ,Pueblo San Miguel Topilejo,  Pueblo de San Miguel Xicalco, Pueblo de Santo Tomás Ajusco, San Bartolo el Chico, Toriello Guerra, Torres de Padierna, Unidad Habitacional Narciso Mendoza S.M.3, Unidad Habitacional Narciso Mendoza S.M. 6, Unidad Habitacional Narciso Mendoza S.M. 8, Valle de Tepepan, Valle Escondido. Trabajos realizados: retiro de material dañado, limpieza de área, aplicación de emulsión y aplicación de mezcla asfáltica.  
La Dirección General de Servicios Urbanos, llevo a cabo las siguientes actividades:  Recolección de residuos industriales 282 toneladas, Barrido con equipo mecánico 211 toneladas, Basura domiciliaria 72,378 toneladas, Recolección en contenedores de metal  2,874 toneladas, Contenedores de plástico 1,241 toneladas, Escuela limpia 1,345 toneladas, Recolección de cascajo 1,944 toneladas, Recolección en tiraderos clandestinos 64 toneladas, Contenedores terminales 2,246 toneladas, Recolección en mercados 1,456 toneladas, Recolección en Tianguis  501 toneladas, Papeleras 15 toneladas,  Recolección del barrido manual 35,000 toneladas  y en Jornadas 84 toneladas por Arrastre de lluvias 29 toneladas. . Se llevaron a cabo 25 supervisiones en diversas colonias de la Alcaldía siguiendo las rutas de recolección de desechos orgánicos e inorgánicos programadas. 
Se realizaron entre mantenimientos, rehabilitaciones, sustituciones, instalaciones y conservación del alumbrado público en este trimestre: 2,592 reparaciones; 120 instalaciones de luminarias de leds nuevas; 135 transformaciones de luminarias; 11 instalaciones de reflectores; 34 colocaciones de acometidas; 2 retiros de poste y 13 instalaciones de postes.
Se realizó la aplicación de 64,998 metros cuadrados de pintura en diversos espacios públicos de la demarcación
Se efectuó el pago de servicios de energía eléctrica.
</t>
  </si>
  <si>
    <t>La Dirección General de Servicios Urbanos, llevo a cabo las siguientes actividades:
La Dirección General de Participación Ciudadana realizo la integración de expedientes de personas solicitantes del apoyo correspondiente a colchonetas y se autorizó la liberación y entrega de colchonetas a los habitantes de colonias, pueblos y barrios de la Alcaldía Tlalpan, que cumplieron con los requisitos.                                                                                                                                                                                                                                                                                                                                                                                                                                                                                                                                         Con  este fondo se contribuye al pago de Servicios Personales,  Servicios financieros, bancarios y comerciales y se han ejercido recursos de Programas Sociales  como lo son:  Abrig-AT, Alianza con Tlalpan, Alianzas entre gente grande, Camerata Infantil y Juvenil de Tlalpan 2024, Con Prevención, yo decido, Del oficio al arte, Estancias Infantiles-Tlalpan 2024, Movilidad Segura, Tlalpan, Mujeres Libres y en Igualdad, Prevención de las Violencias, Tlalpan, Tlalpan Contigo, Tlalpan hacia el desarrollo sostenible, Tlalpan Mágico, entrega de juguetes 2024, Tlalpan Resurge y Yo aprendo en grande</t>
  </si>
  <si>
    <t xml:space="preserve">Con  este fondo se contribuye al pago de Servicios Personales del personal adscrito a la Alcaldía Tlalpan, del periodo enero-marzo 2024. </t>
  </si>
  <si>
    <t>Con este recurso federal, se prevé establecer el compromiso de adquisición de diversos materiales, como lo son en los conceptos : Materiales de administración, emisión de documentos y artículos oficiales, materiales y artículos de construcción y de reparación, vestuario, blancos, prendas de protección y artículos deportivos, herramientas, refacciones y accesorios menores, servicios de arrendamiento y servicios profesionales, científicos, técnicos y otros servicios.</t>
  </si>
  <si>
    <t xml:space="preserve">
Este recurso se agregó para complementar la contratación de carros tanque pipa. </t>
  </si>
  <si>
    <t>La Dirección General de Obras, se encuentra en procesos de la elaboración de las MIDS,  a fin de cumplir con los Lineamientos generales para la operación del Fondo de Aportaciones para la Infraestructura Social (FAIS) que tienen por objeto establecer los mecanismos, procedimientos y responsabilidades que deben seguir las entidades, municipios y Demarcaciones Territoriales para la operación eficaz y eficiente del Fondo.
Asimismo, para la ejecución de los recursos, se debe contar con la Matrices de Inversión para el Desarrollo Social ( MIDS ) aprobados por la Secretaría del Bienestar, se debe acreditar que estos recursos se ejercen en zonas de alta pobreza de acuerdo con lo dispuesto en el numeral  2.8.1 Acreditación de Beneficio a Población en Pobreza Extrema de los Lineamientos mencionados.</t>
  </si>
  <si>
    <t xml:space="preserve">En Capitulo 1000 “Servicios Personales” la variación se debe a se compara el modificado que es igual al presupuesto total del año, por lo que en el monto se observan recursos que son comprometidos durante el ejercicio, al contar con los documentos que sustenten el gasto en este caso corresponde al resumen de nómina del Sistema Único de Nominas. 
Es de mencionarse que no se han dejado de cubrir el sueldo del personal de esta Alcaldía. 
Los rubros de gasto que presentan variación son los siguientes: 
Aportaciones a fondos de vivienda , Aportaciones a instituciones de seguridad social, Aportaciones al sistema para el retiro o a la administradora de fondos para el retiro y ahorro solidario, Apoyo económico por defunción de familiares directos, Apoyos a la capacitación de los servidores públicos, Asignaciones conmemorativas, Asignaciones para pago de antigüedad , Asignaciones para prestaciones a personal sindicalizado y no sindicalizado, Asignaciones para requerimiento de cargos de servidores públicos de nivel técnico operativo, de confianza y personal de la rama médica, Asignaciones para requerimiento de cargos de servidores públicos superiores y de mandos medios así como de líderes coordinadores y enlaces, Becas a hijos de trabajadores, Becas de licenciatura, Compensaciones adicionales y provisionales por servicios especiales, Compensaciones, Cuotas para el fondo de ahorro y fondo de trabajo, Estancias de Desarrollo Infantil, Estimulo por productividad, eficiencia y calidad en el desempeño, Gratificación de fin de año, Guardias, Honorarios asimilables a salarios, Horas extraordinarias, Liquidaciones por indemnizaciones y por sueldos y salarios caídos, Otras prestaciones contractuales, Otras prestaciones sociales y económicas, Otros estímulos, Premio de antigüedad, Premio de asistencia, Previsiones de carácter laboral, económica y de seguridad social, Prima de vacaciones, Prima dominical, Prima quinquenal por años de servicios efectivos prestados, Primas por seguro de retiro del personal al servicio de las unidades responsables del gasto del Distrito Federal, Primas por seguro de vida del personal civil, Retribuciones por servicios de carácter social, Sueldos al personal a lista de raya base, Sueldos base al personal eventual, Sueldos base al personal permanentes y Vales.
No omito mencionar que esta variación no ha afectado el cumplimiento de metas..
En el Capítulo 2000 “Materiales y Suministros”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aunado a ello las   Dirección Operativas y Administrativas, se encuentran en el proceso de solicitud de los recursos, evaluando que materiales será necesario adquirir, aplicando las medidas de austeridad. 
Los materiales que no han sido adquiridos al periodo son los siguientes de acuerdo con la programación del analítico de claves 
Artículos deportivos, Artículos metálicos para la construcción, Cal, yeso y productos de yeso, Combustibles, lubricantes y aditivos, Fertilizantes, pesticidas y otros agroquímicos, Fibras sintéticas, hules, plásticos y derivados, Herramientas menores, Madera y productos de madera, Material de limpieza, Material eléctrico y electrónico, Material estadístico y geográfico, Material gráfico institucional, Material impreso e información digital, Materiales complementarios, Materiales para el registro e identificación de bienes y personas, Materiales y útiles de enseñanza, Materiales y útiles de impresión y reproducción, Materiales, accesorios y suministros de laboratorio, Materiales, accesorios y suministros médicos Y Materiales, útiles y equipos menores de oficina, Materiales, útiles y equipos menores de tecnologías de la información y comunicaciones, Medicinas y productos farmacéuticos, Otros materiales y artículos de construcción y reparación, Otros productos adquiridos como materia prima, Otros productos minerales no metálicos, Prendas de seguridad y protección personal, Productos alimenticios para animales, Productos alimenticios y bebidas para personas, Productos alimenticios, agropecuarios y forestales adquiridos como materia prima, Productos de cuero, piel, plástico y hule adquiridos como materia prima, Productos químicos básicos, Productos químicos, farmacéuticos y de laboratorio adquiridos como materia prima, Productos textiles, Refacciones y accesorios menores de equipo de cómputo y tecnologías de la información, Refacciones y accesorios menores de equipo de transporte.
Es de mencionar que no se cuenta con una cuantificación exacta de cuanto se ha dejado de adquirir, pues esto puede variar de acuerdo con las especificaciones del bien que se adquiere. 
A la fecha no se ha dejado de realizar acciones que beneficien a los habitantes de esta Alcaldía, y los requerimientos de suministros han sido cubiertos con las existencias del almacén.
En el Capítulo 3000 “Servicios Generales”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además de que al primer trimestre solo se ha comprometido recursos para cubrir requerimientos del primer trimestre.
Los servicios que no han sido contratados al periodo son los siguientes de acuerdo a la programación del analítico de claves 
Agua potable, Agua tratada, Arrendamiento de edificios, Arrendamiento de equipo de transporte destinado a servicios públicos y la operación de programas públicos, Arrendamiento de maquinaria, otros equipos y herramientas, Conservación y mantenimiento menor de inmuebles, Difusión por radio, televisión y otros medios de mensajes sobre programas y actividades gubernamentales, Espectáculos culturales, Exposiciones, Gas, Gastos de ensobretado y traslado de nómina, Impuesto sobre nómina, Impuestos y derechos, Instalación, reparación y mantenimiento de equipo e instrumental médico y de laboratorio, Instalación, reparación y mantenimiento de maquinaria, otros equipos y herramienta, Otros arrendamientos, Otros gastos por responsabilidades, Otros impuestos derivados de una relación laboral.
Además de que las   Dirección Operativas y Administrativas, evaluando los servicios que son de inmediata prioridad, aplicando medidas de austeridad. 
Lo anterior, no ha influido en que se dejen de realizar acciones que beneficien a los habitantes de esta Alcaldía.
Capítulo 4000 “Transferencias, asignaciones, subsidios y otras ayudas” la variación se debe a se compara el modificado que es igual al presupuesto total del año, por lo que en el monto se observan recursos que son comprometidos durante el ejercicio ,  además de que aún se encuentra en proceso de evaluación, diseño y compromiso las Acciones Sociales se realizaran en el ejercicio 2024, que mejor beneficien a los habitantes de la Alcaldía Tlalpan. 
Lo anterior, no ha influido en que se dejen de realizar acciones que beneficien a los habitantes de esta Alcaldía.
Capítulo 5000 “Bienes muebles, inmuebles e intangibles” la variación se debe a se compara el modificado que es igual al presupuesto total del año, por lo que en el monto se observan recursos que son comprometidos durante el ejercicio .
Lo que no se ha comprometido al periodo es lo siguiente : Muebles de oficina y estantería , Equipo de cómputo y de tecnologías de la información, Vehículos y equipo terrestre destinados a servicios públicos y la operación de programas públicos, Herramientas y máquinas–herramienta, Software.
Además de que las   Dirección Operativas y Administrativas, evaluando los servicios que son de inmediata prioridad, aplicando medidas de austeridad. 
Capítulo 6000 “Inversión Pública” es debido a que la Dirección General de Obras, se encuentra valorando los proyectos prioritarios que se realizaran en el presente año. 
Por lo tanto, en este Capítulo de gasto aún no se realizan acciones, en el segundo trimestre se realizarán avances físicos y financieros.
Los proyectos que no han tenido avance son los siguientes : 
Obras y Seguimiento en diversas ubicaciones de la Alcaldía con Recursos FAIS, Trabajos para la Construcción, Ampliación, Rehabilitación, Mantenimiento y Mejoramiento para el Desazolve de la Red de Drenaje en diversas ubicaciones de la Alcaldía, Trabajos de Construcción, Ampliación, Rehabilitación, Mantenimiento, Mejoramiento en Resumideros, Trabajos de Construcción, Ampliación, Rehabilitación, Mantenimiento, Mejoramiento, de la Red de Drenaje en diversas ubicaciones de la Alcaldía, Trabajos de Construcción, Ampliación, Rehabilitación, Mantenimiento y Mejoramiento de Edificios Públicos en diversas ubicaciones de la Alcaldía de Tlalpan, Trabajos para la Construcción, Ampliación, Rehabilitación, Mantenimiento y Mejoramiento de Inmuebles Deportivos, Culturales, Educativos y Sociales, Trabajos para la Construcción, Ampliación, Rehabilitación, Mantenimiento y Mejoramiento de Espacios Públicos Y Alumbrado Público en diversas ubicaciones de la Alcaldía, Trabajos de Construcción y Rehabilitación de Vialidades Mediante Urbanismo Táctico, Trabajos de Construcción, Ampliación, Rehabilitación, Mantenimiento, Obra para la Mitigación de Riesgos, en diversas ubicaciones de la Alcaldía, Trabajos para la Construcción, Ampliación, Rehabilitación, Mantenimiento y Mejoramiento en Banquetas de Diversas Ubicaciones de la Alcaldía, Trabajos para la Construcción, Ampliación, Rehabilitación, Mantenimiento y el Mejoramiento del Asfalto en Vialidades Secundarias, en diversas ubicaciones de la Alcaldía, Obras para la ejecución de Proyectos correspondientes al Presupuesto Participativo correspondiente al ejercicio 2024 y Trabajos de Construcción, Ampliación, Rehabilitación, Mantenimiento y Mejoramiento de la Red de Agua Potable.
Capítulo 7000 “Inversiones financieras y otras provisiones.” En este capítulo la variación obedece a que es una partida puente, donde se contienen recursos para después ser trasladados a otros capítulos de gasto, para el pago de laudos y sentencias civiles.  </t>
  </si>
  <si>
    <t>3 de enero de 2024</t>
  </si>
  <si>
    <t>Tlalpan</t>
  </si>
  <si>
    <t>En captura por el area operativa</t>
  </si>
  <si>
    <t xml:space="preserve">• Personas Coordinadoras (2)
• Profesionistas (9) 
• Auxiliares técnico-operativas (8)
• Auxiliares Administrativas 
</t>
  </si>
  <si>
    <t>• Personas beneficiarias facilitadoras de servicios (261)</t>
  </si>
  <si>
    <t>Movilidad Segura Tlalpan 2024</t>
  </si>
  <si>
    <t xml:space="preserve">• Apoyo Social A (25)
• Apoyo Social B (3)
</t>
  </si>
  <si>
    <t>Prevención de las violencias Tlalpan 2024</t>
  </si>
  <si>
    <t xml:space="preserve">• Apoyo Social A (14)
• Apoyo Social B (14)
</t>
  </si>
  <si>
    <t xml:space="preserve">• Operativos (146)
• Coordinadores (4)
</t>
  </si>
  <si>
    <t>Camerata Infantil y Juvenil de Tlalpan 2024</t>
  </si>
  <si>
    <t xml:space="preserve">• Integrantes de la Camerata (25)
• Directora artística (1)
• Persona auxiliar general (1)
• Persona auxiliar de montaje (1)
• Talleristas (5)
• Persona de apoyo musical  (2)
</t>
  </si>
  <si>
    <t>Del oficio al arte 2024</t>
  </si>
  <si>
    <t xml:space="preserve">• Persona Promotora cultural (12)
• Tallerista de oficios (32)
• Tallerista de artes (45
</t>
  </si>
  <si>
    <t>Tlalpan Mágico, entrega de juguetes 2024</t>
  </si>
  <si>
    <t xml:space="preserve">• Persona Beneficiaria (NNA 10mil juguetes)
• Personas facilitadoras de servicios (4)
</t>
  </si>
  <si>
    <t>10,004</t>
  </si>
  <si>
    <t xml:space="preserve">• Persona Coordinadora Académica (1)
• Persona de Enlace Académico (1)
• Persona Diseñadora Multimedia (1)
• Persona Asistente Administrativa (1)
• Docentes (15)
</t>
  </si>
  <si>
    <t>Estancias Infantiles Tlalpan 2024</t>
  </si>
  <si>
    <t xml:space="preserve">• Persona coordinadora (1)
• Persona asesora (7)
• Apoyo operativo (2)
</t>
  </si>
  <si>
    <t>Alianzas entre gente grande</t>
  </si>
  <si>
    <t xml:space="preserve">• Personas beneficiarias (125)
• Personas beneficiarias facilitadoras de servicios 12
• Persona coordinadora (1)
• Persona enlace (1)
• Persona gestora (8)
• Persona trabajadora Social (2)
</t>
  </si>
  <si>
    <t>Tlalpan hacia l desarrollo sostenible 2024</t>
  </si>
  <si>
    <t xml:space="preserve">• Personas Coordinadora Economía Sostenible (1)
• Persona técnica Economía Sostenible (11)
• Persona Coordinadora Manejo de Recursos Naturales (1)
• Persona técnica Manejo de Recursos Naturales (7)
• Persona Coordinadora Desarrollo Agropecuario (1)
(31)
• Persona técnica Desarrollo Agropecuario (10)
• Persona coordinadora Manejo de Recursos Naturales (1)
• Persona jefa de brigada Manejo de Recursos Naturales (1)
• Persona cabo de brigada Manejo de Recursos Naturales (2)
• Brigadista Manejo de Recursos Naturales (14)
(18)
• Persona capacitadora Escuela de Economía Sostenible (8)
• Persona capacitadora Escuela de Manejo de Recursos naturales (6)
• Persona capacitadora Escuela Desarrollo Agropecuario (6)
(20)
</t>
  </si>
  <si>
    <t>Tlalpan Grande como sus jovenes</t>
  </si>
  <si>
    <t xml:space="preserve">• Personas beneficiarias facilitadoras de servicios (tallerista) (15)
• Personas beneficiarias facilitadoras de servicios (enlaces) (7)
• Personas beneficiarias facilitadoras de servicios (apoyo operativo) (1)
• Persona capacitadora (1)
</t>
  </si>
  <si>
    <t>Tlalpan contigo 2024</t>
  </si>
  <si>
    <t xml:space="preserve">• Personas beneficiarias Directos (700)
• Personas beneficiarias facilitadoras de servicios (10)
</t>
  </si>
  <si>
    <t xml:space="preserve">• Personas beneficiarias (149)
• Personas beneficiarias facilitadoras de servicios asesores (5)
</t>
  </si>
  <si>
    <t>Con prevención, yo decido 2024</t>
  </si>
  <si>
    <t xml:space="preserve">• Apoyo técnico (3)
• Tallerista (4)
• Promotoras (6)
</t>
  </si>
  <si>
    <t>Mujeres libres y en igualdad 2024</t>
  </si>
  <si>
    <t xml:space="preserve">• Asesora psicológica (3)
• Aseara jurídica (3)
• Asesor médico (1)
• Tallerista (5)
• Personas de apoyo técnico (5)
• Promotora comunitaria (24)
</t>
  </si>
  <si>
    <t>Abrig-AT 2024</t>
  </si>
  <si>
    <t xml:space="preserve">• Personas beneficiarias (5162)
• Coordinador (2)
• Operativo (20)
</t>
  </si>
  <si>
    <t>216089E190</t>
  </si>
  <si>
    <t xml:space="preserve">Amigo Fiel </t>
  </si>
  <si>
    <t>221063E200</t>
  </si>
  <si>
    <t>Alianza con Tlalpan</t>
  </si>
  <si>
    <t>226321E187</t>
  </si>
  <si>
    <t>Tlalpan Resurge</t>
  </si>
  <si>
    <t>242218E188</t>
  </si>
  <si>
    <t>263320E198</t>
  </si>
  <si>
    <t>263329S234</t>
  </si>
  <si>
    <t>Tlalpan es tu Hogar</t>
  </si>
  <si>
    <t>268324S229</t>
  </si>
  <si>
    <t>271323U048</t>
  </si>
  <si>
    <t>En Capitulo 1000 “Servicios Personales” la variación se debe a se compara el modificado que es igual al presupuesto total del año, por lo que en el monto se observan recursos que son comprometidos durante el ejercicio, al contar con los documentos que sustenten el gasto en este caso corresponde al resumen de nómina del Sistema Único de Nominas. 
Es de mencionarse que no se han dejado de cubrir el sueldo del personal de esta Alcaldía. 
Los rubros de gasto que presentan variación son los siguientes: 
Aportaciones a fondos de vivienda , Aportaciones a instituciones de seguridad social, Aportaciones al sistema para el retiro o a la administradora de fondos para el retiro y ahorro solidario, Apoyo económico por defunción de familiares directos, Apoyos a la capacitación de los servidores públicos, Asignaciones conmemorativas, Asignaciones para pago de antigüedad , Asignaciones para prestaciones a personal sindicalizado y no sindicalizado, Asignaciones para requerimiento de cargos de servidores públicos de nivel técnico operativo, de confianza y personal de la rama médica, Asignaciones para requerimiento de cargos de servidores públicos superiores y de mandos medios así como de líderes coordinadores y enlaces, Becas a hijos de trabajadores, Becas de licenciatura, Compensaciones adicionales y provisionales por servicios especiales, Compensaciones, Cuotas para el fondo de ahorro y fondo de trabajo, Estancias de Desarrollo Infantil, Estimulo por productividad, eficiencia y calidad en el desempeño, Gratificación de fin de año, Guardias, Honorarios asimilables a salarios, Horas extraordinarias, Liquidaciones por indemnizaciones y por sueldos y salarios caídos, Otras prestaciones contractuales, Otras prestaciones sociales y económicas, Otros estímulos, Premio de antigüedad, Premio de asistencia, Previsiones de carácter laboral, económica y de seguridad social, Prima de vacaciones, Prima dominical, Prima quinquenal por años de servicios efectivos prestados, Primas por seguro de retiro del personal al servicio de las unidades responsables del gasto del Distrito Federal, Primas por seguro de vida del personal civil, Retribuciones por servicios de carácter social, Sueldos al personal a lista de raya base, Sueldos base al personal eventual, Sueldos base al personal permanentes y Vales.
No omito mencionar que esta variación no ha afectado el cumplimiento de metas..</t>
  </si>
  <si>
    <t xml:space="preserve">En el Capítulo 2000 “Materiales y Suministros”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aunado a ello las   Dirección Operativas y Administrativas, se encuentran en el proceso de solicitud de los recursos, evaluando que materiales será necesario adquirir, aplicando las medidas de austeridad. 
Los materiales que no han sido adquiridos al periodo son los siguientes de acuerdo con la programación del analítico de claves 
Artículos deportivos, Artículos metálicos para la construcción, Cal, yeso y productos de yeso, Combustibles, lubricantes y aditivos, Fertilizantes, pesticidas y otros agroquímicos, Fibras sintéticas, hules, plásticos y derivados, Herramientas menores, Madera y productos de madera, Material de limpieza, Material eléctrico y electrónico, Material estadístico y geográfico, Material gráfico institucional, Material impreso e información digital, Materiales complementarios, Materiales para el registro e identificación de bienes y personas, Materiales y útiles de enseñanza, Materiales y útiles de impresión y reproducción, Materiales, accesorios y suministros de laboratorio, Materiales, accesorios y suministros médicos Y Materiales, útiles y equipos menores de oficina, Materiales, útiles y equipos menores de tecnologías de la información y comunicaciones, Medicinas y productos farmacéuticos, Otros materiales y artículos de construcción y reparación, Otros productos adquiridos como materia prima, Otros productos minerales no metálicos, Prendas de seguridad y protección personal, Productos alimenticios para animales, Productos alimenticios y bebidas para personas, Productos alimenticios, agropecuarios y forestales adquiridos como materia prima, Productos de cuero, piel, plástico y hule adquiridos como materia prima, Productos químicos básicos, Productos químicos, farmacéuticos y de laboratorio adquiridos como materia prima, Productos textiles, Refacciones y accesorios menores de equipo de cómputo y tecnologías de la información, Refacciones y accesorios menores de equipo de transporte.
Es de mencionar que no se cuenta con una cuantificación exacta de cuanto se ha dejado de adquirir, pues esto puede variar de acuerdo con las especificaciones del bien que se adquiere. 
A la fecha no se ha dejado de realizar acciones que beneficien a los habitantes de esta Alcaldía, y los requerimientos de suministros han sido cubiertos con las existencias del almacén.
</t>
  </si>
  <si>
    <t>En el Capítulo 3000 “Servicios Generales”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además de que al primer trimestre solo se ha comprometido recursos para cubrir requerimientos del primer trimestre.
Los servicios que no han sido contratados al periodo son los siguientes de acuerdo a la programación del analítico de claves 
Agua potable, Agua tratada, Arrendamiento de edificios, Arrendamiento de equipo de transporte destinado a servicios públicos y la operación de programas públicos, Arrendamiento de maquinaria, otros equipos y herramientas, Conservación y mantenimiento menor de inmuebles, Difusión por radio, televisión y otros medios de mensajes sobre programas y actividades gubernamentales, Espectáculos culturales, Exposiciones, Gas, Gastos de ensobretado y traslado de nómina, Impuesto sobre nómina, Impuestos y derechos, Instalación, reparación y mantenimiento de equipo e instrumental médico y de laboratorio, Instalación, reparación y mantenimiento de maquinaria, otros equipos y herramienta, Otros arrendamientos, Otros gastos por responsabilidades, Otros impuestos derivados de una relación laboral.
Además de que las   Dirección Operativas y Administrativas, evaluando los servicios que son de inmediata prioridad, aplicando medidas de austeridad. 
Lo anterior, no ha influido en que se dejen de realizar acciones que beneficien a los habitantes de esta Alcaldía.</t>
  </si>
  <si>
    <t>Capítulo 4000 “Transferencias, asignaciones, subsidios y otras ayudas” la variación se debe a se compara el modificado que es igual al presupuesto total del año, por lo que en el monto se observan recursos que son comprometidos durante el ejercicio ,  además de que aún se encuentra en proceso de evaluación, diseño y compromiso las Acciones Sociales se realizaran en el ejercicio 2024, que mejor beneficien a los habitantes de la Alcaldía Tlalpan. 
Lo anterior, no ha influido en que se dejen de realizar acciones que beneficien a los habitantes de esta Alcaldía.</t>
  </si>
  <si>
    <t xml:space="preserve">Capítulo 7000 “Inversiones financieras y otras provisiones.” En este capítulo la variación obedece a que es una partida puente, donde se contienen recursos para después ser trasladados a otros capítulos de gasto, para el pago de laudos y sentencias civiles.  </t>
  </si>
  <si>
    <t xml:space="preserve">Capítulo 5000 “Bienes muebles, inmuebles e intangibles” la variación se debe a se compara el modificado que es igual al presupuesto total del año, por lo que en el monto se observan recursos que son comprometidos durante el ejercicio .
Lo que no se ha comprometido al periodo es lo siguiente : Muebles de oficina y estantería , Equipo de cómputo y de tecnologías de la información, Vehículos y equipo terrestre destinados a servicios públicos y la operación de programas públicos, Herramientas y máquinas–herramienta, Software.
Además de que las   Dirección Operativas y Administrativas, evaluando los servicios que son de inmediata prioridad, aplicando medidas de austeridad. </t>
  </si>
  <si>
    <t>Capítulo 6000 “Inversión Pública” es debido a que la Dirección General de Obras, se encuentra valorando los proyectos prioritarios que se realizaran en el presente año. 
Por lo tanto, en este Capítulo de gasto aún no se realizan acciones, en el segundo trimestre se realizarán avances físicos y financieros.
Los proyectos que no han tenido avance son los siguientes : 
Obras y Seguimiento en diversas ubicaciones de la Alcaldía con Recursos FAIS, Trabajos para la Construcción, Ampliación, Rehabilitación, Mantenimiento y Mejoramiento para el Desazolve de la Red de Drenaje en diversas ubicaciones de la Alcaldía, Trabajos de Construcción, Ampliación, Rehabilitación, Mantenimiento, Mejoramiento en Resumideros, Trabajos de Construcción, Ampliación, Rehabilitación, Mantenimiento, Mejoramiento, de la Red de Drenaje en diversas ubicaciones de la Alcaldía, Trabajos de Construcción, Ampliación, Rehabilitación, Mantenimiento y Mejoramiento de Edificios Públicos en diversas ubicaciones de la Alcaldía de Tlalpan, Trabajos para la Construcción, Ampliación, Rehabilitación, Mantenimiento y Mejoramiento de Inmuebles Deportivos, Culturales, Educativos y Sociales, Trabajos para la Construcción, Ampliación, Rehabilitación, Mantenimiento y Mejoramiento de Espacios Públicos Y Alumbrado Público en diversas ubicaciones de la Alcaldía, Trabajos de Construcción y Rehabilitación de Vialidades Mediante Urbanismo Táctico, Trabajos de Construcción, Ampliación, Rehabilitación, Mantenimiento, Obra para la Mitigación de Riesgos, en diversas ubicaciones de la Alcaldía, Trabajos para la Construcción, Ampliación, Rehabilitación, Mantenimiento y Mejoramiento en Banquetas de Diversas Ubicaciones de la Alcaldía, Trabajos para la Construcción, Ampliación, Rehabilitación, Mantenimiento y el Mejoramiento del Asfalto en Vialidades Secundarias, en diversas ubicaciones de la Alcaldía, Obras para la ejecución de Proyectos correspondientes al Presupuesto Participativo correspondiente al ejercicio 2024 y Trabajos de Construcción, Ampliación, Rehabilitación, Mantenimiento y Mejoramiento de la Red de Agua Potable.</t>
  </si>
  <si>
    <t xml:space="preserve">
E198 “Servicios de cuidado infantil”								
Se han entregado 618 apoyos económicos a personas beneficiarias y 10 a personas facilitadoras del mes de enero en el Programa  denominado "ESTANCIAS INFANTILES TLALPAN""
Se integraron 618 expedientes de personas beneficiarias y 10 de personas facilitadoras. En "ESTANCIAS INFANTILES TLALPAN".
Se realizó una visita correspondiente a las 25 Estancias Infantiles programadas. 
E187 “Servicios públicos”									
Se brindaron los siguientes servicios: Recolección de residuos industriales 282 toneladas, Barrido con equipo mecánico 211 toneladas, Basura domiciliaria 72,378 toneladas, Recolección en contenedores de metal  2,874 toneladas, Contenedores de plástico 1,241 toneladas, Escuela limpia 1,345 toneladas, Recolección de cascajo 1,944 toneladas, Recolección en tiraderos clandestinos 64 toneladas, Contenedores terminales 2,246 toneladas, Recolección en mercados 1,456 toneladas, Recolección en Tianguis  501 toneladas, Papeleras 15 toneladas,  Recolección del barrido manual 35,000 toneladas  y en Jornadas 84 toneladas por Arrastre de lluvias 29 toneladas.  
Se llevaron a cabo supervisiones en diversas colonias de la Alcaldía siguiendo las rutas de recolección de desechos orgánicos e inorgánicos programadas. 
Se realizaron entre mantenimientos, rehabilitaciones, sustituciones, instalaciones y conservación del alumbrado público en este trimestre: 2,592 reparaciones; 120 instalaciones de luminarias de leds nuevas; 135 transformaciones de luminarias; 11 instalaciones de reflectores; 34 colocaciones de acometidas; 2 retiros de poste y 13 instalaciones de postes.
Se recibieron y atendieron el total de solicitudes de instalación, rehabilitación y sustitución de alumbrado público derivadas de la ciudadanía.
Durante el periodo reportado se llevaron a cabo: 48 balizamientos vehiculares y peatonales; 2 aplicación de pintura en  espacios públicos y 1 aplicación de pintura en mobiliario urbano. 
Se realizaron trabajos de balizamientos vehiculares y peatonales en diversas calles y vias secundarias.(metros lineales). 
Se realizó la aplicación de pintura en diversos  espacios públicos(metros cuadrados)
Se realizaron adecuaciones geométricas en diversas calles y vialidades secundarias (intervenciones)
Se llevaron a cabo las siguientes actividades: 89,600 metros cuadrados de barrido de áreas verdes, 90,360 metros cuadrados riego de áreas verdes, 70,260 metros cuadrados desmonte (retiro de maleza), 3,994 metros cúbicos de acarreo manual y retiro de basura vegetal, 7,186 metros lineales de aflojado de tierra, 796 metros lineales de poda de seto, 1,886 de poda árboles, 97 retiros de árboles, 113 liberaciones de luminarias, 1,565 metros lineales de limpieza de canaleta, 18,044 metros lineales de retiro de hierba en banqueta, poda fitosanitaria 138 piezas y guarniciones y 7 piezas de retiro de tocón
Se realizó la poda de  arboles 
Se realizó la poda de pasto y retiro de hierba en metros cuadrados. 
Se realizó el riego de  metros cuadrados de áreas verdes. 
Se llevó a cabo al período la repartición de 119402 m³ de agua mediante camiones tipo pipas en zonas con un alto índice de marginación. Que representa un avance del 7 % con respecto a los 1600000 m3 programados para este ejercicio fiscal.
El área está recopilando la información requerida.
Se realizaron  24 difusiones a través de diversos medios con temas relacionados con el cuidado del medio ambiente, desarrollo sustentable, cambio climático, efectos contaminante y conservación de la biodiversidad."
Se llevo a cabo  1  capacitación  a dictaminadores, funcionarios y personal de la alcaldía en temas ambientales.
E200	“Gobierno y seguridad en Alcaldías”	
Se realizaron 199 colaboraciones, 82 vinculaciones, 32 concertaciones y 20 participaciones ciudadanas.
Se programaron y realizaron visitas en diversas  colonias de la Alcaldía Tlalpan. 
Se realizaron recorridos en diversas colonias de la Alcaldía Tlalpan.  
R002 “Presupuesto participativo” 
Para el ejercicio correspondiente al año 2024, a la fecha nos encontramos iniciando los procedimientos administrativos para la contratación de obra pública, adquisición y/o servicios.
A la fecha se encuentran dictaminados y seleccionados 182 proyectos correspondientes a las Unidades Territoriales que comprenden el marco geográfico de la Alcaldía Tlalpan.	
U048	“Apoyos sociales” 
Se realizó la entrega de colchonetas a personas habitantes de colonias, pueblos y barrios de la Alcaldía Tlalpan.
Se integraron expedientes de personas habitantes de colonias, pueblos y barrios de la Alcaldía Tlalpan, solicitantes del apoyo correspondiente a colchonetas. 
Se autorizo la liberación y entrega de colchonetas a personas habitantes de colonias, pueblos y barrios de la Alcaldía Tlalpan.	
N001	“Cumplimiento de los programas de Protección Civil”
Al período se reportan 154 emergencias atendidas que representa el 19 % de avance con respecto a las 800 programadas para este ejercicio fiscal, salvaguardando la integridad física, sus bienes y entorno de la población
Al período se reportan 154 llamadas de emergencias atendidas que representa el 19 % de avance con respecto a las 800 programadas para este ejercicio fiscal, salvaguardando la integridad física, sus bienes y entorno de la población
Al período se reportan 11 capacitaciones atendidas que representa el 2 % de avance con respecto a las 500 programadas para este ejercicio fiscal, salvaguardando la integridad física, sus bienes y entorno de la población
Al período se reportan 89 asesorías atendidas que representa el 36 % de avance con respecto a las 250 programadas para este ejercicio fiscal, Brindar capacitación a la población en temas como: Primeros auxilios, brigadas de Protección Civil, Plan familiar de Protección Civil, entre otros.
K023 “Infraestructura urbana”.
Se realizaron 13 construcciones, ampliaciones, rehabilitaciones, mantenimientos y mejoramientos, mismas y que representa un avance del 11 % de los 118 programados para este ejercicio fiscal. y corresponden a: 4 Edificios Públicos, 8, Centros Culturales, 5 Planteles de Educación Básica y 2 Inmuebles de Infraestructura Social. En beneficio de la población Tlalpense.
Se atendieron al período 13 solicitudes para el mantenimiento a edificios públicos
se realizó el mantenimiento al alumbrado público (luminarias) por 1944 piezas, coadyuvando a la seguridad de los habitantes de la demarcación.
Se atendieron al período 60 solicitudes para el mantenimiento a el alumbrado público.
Se realizó al período, 41,878 m2 construcción, ampliación, rehabilitación, mantenimiento y mejoramiento, a vialidades;  que representa el 16 % de avance con respecto a los 261736 programados para este ejercicio fiscal; y que corresponden a: 41,105.81 m² de Carpeta Asfáltica de la Red Secundaria de Vialidades y 772.30 m2 de Banquetas, en la Alcaldía Tlalpan.
Se atendieron al período 90 solicitudes para el mantenimiento a la red de vialidades secundarias.
Se realizaron al período 30,111 metros lineales de construcción, ampliación, rehabilitación, mantenimiento y mejoramiento a la Red de Agua Potable, que representa un avance del 16 % de los 18606 programados para este ejercicio fiscal; coadyuvando a que la población cuente con más y mejores servicios. 
Se atendió al período 1 proyecto para el mantenimiento a la red de distribución de agua potable.
Se atendieron al período 545 solicitudes para la atención a las fugas de agua potable.
Se realizaron al período 99.07 kilómetros de construcción, ampliación, rehabilitación, mantenimiento y mejoramiento a la Red de Drenaje, (drenaje sanitario y desazolve) que representa un avance del 22 % de los 454 kilómetros programados para este ejercicio fiscal; coadyuvando a que la población cuente con más y mejores servicios. 
Al período se reporta la atención a 32 solicitudes para llevar un seguimiento a los los proyectos de mantenimiento de las líneas de la red de drenaje.
E188 “Educación, cultura deporte y recreación”	
Durante el periodo reportado, en el Programa Social ""Yo aprendo en grande" se contó con un equipo de trabajo multidisciplinario compuesto por 19 personas beneficiarias facilitadoras de servicios. 
Se llevo a cabo la presentación exitosa del Paquete Didáctico de Talleres Educativos, 2.- Se realizó la implementación de los 44 talleres de refuerzo educativos.3.- Se diseñaron 24 cursos virtuales de refuerzo educativo dirigidos principalmente a estudiantes de nivel básico.
El área está recopilando la información requerida.
Se realizó una presentación el 8 de marzo en el marco de las actividades del  Día internacional de la Mujer, con un repertorio de piezas compuestas por mujeres.
Se impartieron las siguientes actividades físicas y deportivas: Yoga,  zumba, activación funcional, baile, basquetbol, acondicionamiento físico, futbol, aerobics y voleibol 
Se realizaron 2 eventos: Rotativo de Taekwondo y Exhibición de Dodge Ball. 
Se realizó el pago a 72 facilitadores deportivos del programa social ACTIVANDO TLALPAN, correspondiente al mes de febrero. "
El área está recopilando la información requerida.
Se realizaron 11 atenciones de Mantenimiento Menor a Centros Deportivos. El área está recopilando la información requerida.
Se llevo a cabo la acción social ""TLALPAN MAGICO 2024"" haciendo la entrega de 10,000 juguetes.
En los Centros de Desarrollo Comunitario Integral se desarrollaron 21 talleres con actividades como manualidades y actividades recreativas (Cursos de Auxiliar de enfermeria (3), Baile de salón y similares (18), Cerámica (3), Cocina y repostería (6), Corte y Confección (6), Cultura de Belleza y Estilismo (15), Danza Árabe, Recreativa, Clásica y folclorica (18), Panadería y Repostería (12), Pintura en Cerámica (6),  Ballet (3), Inglés (3), Tae kwon do (27), Yoga (15), Zumba (27), Guitarra (3), kung fu (6), Tejido y Bordado (6), Técnicas de Ilustración (3), Amigurumi (3), Herbolaria (3), Box (3)); y 9 servicios (servicios de Psicología (30), Servicio de Optometría (9), Servicio Médico Dental (36), Servicio de Podología (15), Grupo de Adultos Mayores (12) ""Coro Musical Iintotolcuk"" (3), Auriculoterapia (3), Acupuntura (6), Bailoterapia (3) ).
E189 “Servicios de salud en Alcaldías”	
Se otorgaron 9,518 servicios de salud proporcionados a la población de la demarcación.
Se brindaron 256 servicios de Promoción a la Salud, Se brindaron 6467 servicios de Prevención a la Salud, Se brindaron 2795 servicios de Orientaciones médicas y Rehabilitación Física.
Se realizaron las acciones en las Jornadas de Salud beneficiando a 15,867 personas dentro del Programa Social "Va por tu Salud".
Se realizó el proceso administrativo para la liberación de recurso para la entrega de apoyos a beneficiarios facilitadores del Programa Social ""Va por tu Salud""
Para este trimestre no se realizó capacitación en materia de inclusión 
Para este trimestre no se realizó la planeación para talleres sobre derechos de las personas con discapacidad.
E190 “Servicios de atencion animal” 
A través del presente componente se mide el cumplimiento porcentual de las metas correspondientes al ejercicio operativo de las actividades institucionales desarrolladas en la Clínica Veterinaria de la Alcaldía Tlalpan
A través del presente componente se mide el cumplimiento porcentual de las metas correspondientes a los servicios de vacunación múltiple, cirugías generales, entrega voluntaria de animales, entre otros.
A través del presente componente se evalúa el cumplimiento en materia de actividades desarrolladas a través del ejercicio del Programa Social ""Amigo Fiel"", Por lo que se realizó el proceso administrativo para la liberación de recurso para la entrega de apoyos a beneficiarios facilitadores del Programa Social "Amigo Fiel ".
A través del presente componente se evalua el cumplimiento en términos de cirugías de esterilización, asesorías médicas veterinarias, vacunación antirrábica, desparasitación interna, y servicios educativos.
F037  “Turismo, empleo y fomento económico”
Se realizaron 2 ferias para promover actividades económicas con la participación de Empresas Privadas, Instancias Públicas y la Población Tlalpense.
Se realizaron 2 ferias para promover actividades económicas con la participación de Empresas Privadas, Instancias Públicas y la Población Tlalpense.
Al período no se realizaron consultas con agentes económicos para el desarrollo adecuados del sector de servicios.
Se brindaron 9 asesorías interesadas en emprender o fortalecer sus unidades económicas.
Se brindó una capacitación para la promoción del Autoempleo encaminado a las personas jóvenes y adultas.
S229	“Apoyo para el desarrollo integral de la mujer”
En el primer trimestre se realizaron 96 acciones para el desarrollo integral de la mujer; Desarrollando 31 acciones del Programa Social Mujeres libres y en igualdad, 43 acciones del Programa Social Con Prevención Yo decido, 15 acciones de Fomento a la Equidad de Género, 1 acción del  Centro de Atención "Justa Hernández Farfán" y 1 Acción del "Centro Amelio Robles"  beneficiando a 2128 mujeres y 663 hombres.
Durante el primer trimestre,  el Programa Social Mujeres Libres y en Igualdad entregó el apoyo económico de febrero a  41 personas facilitadoras de servicios, quienes realizaron 31 actividades de las 780 actividades anuales programadas ; mismas que corresponden a 5 jornadas de servicios e informativas, 5 talleres de autonomía de las mujeres y para el fomento de la igualdad entre mujeres y hombres y 21 asesorías a mujeres en situación de violencia de género, beneficiando a 345 mujeres y 84 hombres, lo que representa el 6.5% de avance de la meta. 
En el primer trimestre el  Programa Social Con Prevención Yo decido, entregó el apoyo económico de febrero a 13 personas facilitadoras de servicios, quienes realizaron 43 actividades de las 785 actividades anuales programadas; mismas que corresponden a 15 consejerías en Derechos Sexuales y Reproductivos, 25 talleres de prevención del embarazo para adolescentes de 12 a 17 años; 3 talleres de prevención del embarazo adolescente para padres, madres y personas tutoras y 5 mesas informativas territoriales; beneficiando a 286 adolescentes (105 mujeres y 181 hombres)  y 61 padres, madres y personas tutoras (41 mujeres y 20 hombres). En total se benefició a 146 mujeres y 201 hombres lo que representa el 6.4% de avance de la meta. 
En el primer trimestre se llevaron a cabo 15 actividades para el fomento de la Equidad de Género; mismas que corresponden a 1 Caravana Violeta, 11 publicaciones y/o eventos conmemorativos en materia de Derechos Humanos de las Mujeres y 3 intervenciones en territorio con actidades para la prevención de la violencia de género (Alas de mariposa); beneficiando a 1423 mujeres y 267 hombres 
Durante el primer trimestre se realizaron 2 actividades mensuales de  servicios de atención por violencia de género  a mujeres  y población de la comunidad LGBTTTI, lo que representa el 6% de las actividades anuales programades en esta materia; el Centro de Atención a Mujeres Víctimas de Violencia de Género benefició a 101 mujeres y 5 hombres; el Centro de Atención Amelio Robles benefició a 102 mujeres y 106 hombres. En total se benefició  a 203 mujeres y 111 hombres. 
S234 “Programa de apoyo para el Bienestar familiar” 
Se entregaron  20 apoyos ecónomicos para las personas beneficiarias facilitadoras de servicio ( UTO), personas beneficiarias facilitadoras Escuela de Desarrollo Sostenible.         
                                                                                                                                                                                                                                                                                                               Se   han integrado  20 expedientes de las personas beneficiarias facilitadoras de servicio ( UTO), personas beneficiarias facilitadoras Escuela de Desarrollo Sostenible.             
                                                                                                                                                                                                                                                                                                                                                                                                                                                                                                                                                                                                                                   Fueron atendidas 80 personas que han concluido su capacitación en el periodo correspondiente de enero a marzo. 
Se entregaron  32 apoyos ecónomicos para las personas beneficiarias facilitadoras de servicio ( UTO), personas beneficiarias facilitadoras Escuela de Desarrollo Sostenible.      
Se han integrado  32 expedientes de las personas beneficiarias facilitadoras de servicio ( UTO), personas beneficiarias facilitadoras Escuela de Desarrollo Sostenible.   
Se beneficiaron  15 personas que han concluido su capacitación en el periodo correspondiente de enero a marzo. 
Se entregaron  17 apoyos económicos para las personas beneficiarias facilitadoras de servicio ( UTO), personas beneficiarias facilitadoras Escuela de Desarrollo Sostenible. 
Se han integrado  17 expedientes de las personas beneficiarias facilitadoras de servicio ( UTO), personas beneficiarias facilitadoras Escuela de Desarrollo Sostenible.  
Se beneficiaron   30  personas que han concluido su capacitación en el periodo correspondiente de enero a marzo. 										
																								</t>
  </si>
  <si>
    <t>Los Ángeles, Miguel Hidalgo Ii Sección, San Nicolás Totolapan, Lomas De Padierna, Lomas De San Lorenzo, Miguel Hidalgo Iii Sección, Miguel Hidalgo Iii Sección, P. De Santo Domingo. P. De San Nicolás Iv Sección, Estado De Anahuac., Barr. Chalma, Narvarte Poniente, P. De Santo Domingo, Buenavista, San Miguel Xicalco, Jardín Balbuena, Naucalpan, Ejidos De San Pedro Mártir, El Toro, Acolman, Santo Tomás Ajusco, Vistas Del Pedregal, Moctezuma Ii Sección, Los Ángeles, Paraje 38, San Miguel Tehuisco, Parres El Guarda.</t>
  </si>
  <si>
    <t>San Pedro Martir,Miguel Hidalgo 3ra Seccion,Villa Coapa,Toriello Guerra
Los Volcanes,Pueblo Magdalena Petlacalco, Isidro Fabela, Tlalcoligia
Tlalpan Centro, Barrio Del Niño Jesus
Lomas De Padierna I, San Miguel Topilejo, Mesa Los Hornos, Texcaltenco, San Miguel Xicalco, Heroes De Padernia, Santa Ursula Xitla, Prado Coapa 2da Seccion, Miguel Hidalgo 1ra Seccion. San Miguel Topilejo, San Andres Totoltepec, Santo Tomas Ajusco, Ejidos De San Pedro Martir, Solidaridad, Cantera Puente De Piedra, San Miguel Ajusco, San Miguel Xicalco, Mesa Los Hornos, Isidro Fabela, Chichicaspatl, Tlalcoligia, UH. Hueso Periferico, San Miguel Topilejo, San Miguel Xicalco, San Miguel Ajusco, 2 De Octubre, Lomas De Padierna, Pueblo Quieto, San Pedro Martir, La Magdalena Petlacalco, Tlalpan Centro.</t>
  </si>
  <si>
    <t>Yo aprendo en Grande</t>
  </si>
  <si>
    <t>Agrícola Pantitlán, La Magdalena Petlacalco, Lomas de Padierma I, Los Volcanes, Paraje 38, Pedregal de San Nicolás 4a Sección, Rinconada Las Hadas, San Andrés Totoltepec, San Miguel Ajusco, San Miguel Topilejo y Tlalcoligia y Volcanes</t>
  </si>
  <si>
    <t>2 de Octubre, Amp. Miguel Hidalgo 4ta Sección, Ampl. Lomas de Padierna, Ampl. Miguel Hidalgo, Ampl. Tepeximilpa, Arboledas del Sur, Barrio del Niño Jesús, Belisario Domínguez Sección XVI, Bosques de Tepeximilpa, Bosques del Pedregal, Cantera Puente de Piedra, Chichicaspatl, Chimalcoyoc, Chimilli, Club de Golf México, Cruz del Farol, , Cuchilla De Padierna, Cultura Maya, Cumbres de Tepetongo, Diamante, Dolores Tlali, Ejidos de Huipulco, Ejidos de San Pedro Mártir, El Mirador, El Mirador 1a Sección, El Mirador 2a Sección, El Mirador 3a Sección, El Zacatón, Fuentes Brotantes, Fuentes de Tepepan, Fuentes Del Pedregal, Guadalupe, Héroes De 1911, Héroes de Padierna, Isidro Fabela, Issfam, Juventud Unida, La Guadalupana, La Joya, La Magdalena Petlacalco, Mesa los Hornos, La Mesa Tlaxcoltengo, La Palma.</t>
  </si>
  <si>
    <t>2 De Octubre, Ampliación Miguel Hidalgo, Ampliación Miguel Hidalgo 1a Sección, Belvedere, Cantera Puente de Piedra, Centro De Tlalpan, Chichicaspatl, Cruz del Farol, Diamante, Ejidos de San Pedro Mártir, El Capulín, El Convento, El Zacatón, Héroes de 1910, Héroes de Padierna, Isidro Fabela, Jardines en la Montaña, Lomas de Cuilotepec, Lomas de Padierna, Lomas de Padierna Sur, Lomas del Pedregal, Lomas Hidalgo, Los Encinos, Los Volcanes, Magdalena Petlacalco, María Esther Zuno de Echeverría, Mesa los Hornos, Miguel Hidalgo, Miguel Hidalgo 1a Sección, Miguel Hidalgo 2a Sección, Miguel Hidalgo 3a Sección, Mirador 1a Sección, Parres El Guarda, Pedregal de San Nicolás, Pedregal de San Nicolás 4a Sección, Pedregal de Santa Úrsula Xitla, Plan de Ayala, Popular Santa Teresa.</t>
  </si>
  <si>
    <t>Arboledas del Sur, Barrio La Fama, Cantera Puente de Piedra, Cruz del Farol, Mesa los Hornos, Los Volcanes, Miguel Hidalgo Tercera Sección, Nuevo Renacimiento de Axalco, Rinconada Coapa, San Andrés Toltepec, San Miguel Ajusco, San Pedro Mártir, Santa Úrsula Xitla, Tlalcoligia, Tlalpan Centro.</t>
  </si>
  <si>
    <t>Ampliación Miguel Hidalgo, Barrio de Caramaguey, Barrio la Fama, Barrio la Lonja, Cantera Puente de Piedra, Chichicaspatl, Cuchilla de Padierna, Cruz del Farol, Diamante, Ejidos de San Pedro Mártir, Fuentes Brotantes, Granjas Coapa, Hacienda San Juan, Isidro Fabela, Jardines del Ajusco, Juventud Unida, La Joya, La Magueyera, Lomas de Padierna, Lomas Hidalgo, Los Encinos, Los Volcanes, Mesa los Hornos, Miguel Hidalgo 1ra Sección, Miguel Hidalgo 2da Sección, Miguel Hidalgo 3ra Sección, Miguel Hidalgo 4ta Sección, Narciso Mendoza, Movimiento Organizado de Tlalpan, Mirador 3ra Sección, Pedregal de Carrasco, Pedregal le las Águilas, Pedregal de San Nicolás, Pedregal De Santa Úrsula Xitla, Peña Pobre, Pueblo de Chimalcoyoc, Pueblo de Magdalena Petlacalco, Pueblo de Parres el Guarda.</t>
  </si>
  <si>
    <t>San Andrés Totoltepec, San Pedro Mártir, Verano, Toriello Guerra, Pedregal de San Nicolás 1° Sección, Chimalcoyoc, Santo Tomás Ajusco, Lomas Hidalgo, San Miguel Topilejo, Ampliación Miguel Hidalgo, Miguel Hidalgo 3° Sección, Isidro Fabela, San Miguel Ajusco, Villa Lázaro Cárdenas, Los Encinos, Mesa los Hornos, Viveros de Coatectlán, San Nicolás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</si>
</sst>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1" formatCode="_-* #,##0_-;\-* #,##0_-;_-* &quot;-&quot;_-;_-@_-"/>
    <numFmt numFmtId="44" formatCode="_-&quot;$&quot;* #,##0.00_-;\-&quot;$&quot;* #,##0.00_-;_-&quot;$&quot;* &quot;-&quot;??_-;_-@_-"/>
    <numFmt numFmtId="43" formatCode="_-* #,##0.00_-;\-* #,##0.00_-;_-* &quot;-&quot;??_-;_-@_-"/>
    <numFmt numFmtId="164" formatCode="#,##0[$€];[Red]\-#,##0[$€]"/>
    <numFmt numFmtId="165" formatCode="_-* #,##0.00\ _P_t_s_-;\-* #,##0.00\ _P_t_s_-;_-* &quot;-&quot;??\ _P_t_s_-;_-@_-"/>
    <numFmt numFmtId="166" formatCode="#,##0.0_ ;[Red]\-#,##0.0\ "/>
    <numFmt numFmtId="167" formatCode="_-* #,##0_-;\-* #,##0_-;_-* &quot;-&quot;??_-;_-@_-"/>
    <numFmt numFmtId="168" formatCode="_-* #,##0.0_-;\-* #,##0.0_-;_-* &quot;-&quot;?_-;_-@_-"/>
    <numFmt numFmtId="169" formatCode="0.0"/>
    <numFmt numFmtId="170" formatCode="_-* #,##0.0_-;\-* #,##0.0_-;_-* &quot;-&quot;??_-;_-@_-"/>
    <numFmt numFmtId="171" formatCode="dd/mm/yyyy;@"/>
    <numFmt numFmtId="172" formatCode="#,##0_ ;\-#,##0\ "/>
    <numFmt numFmtId="173" formatCode="#,##0.00_ ;\-#,##0.00\ "/>
    <numFmt numFmtId="174" formatCode="#,##0.00_);[Black]\(#,##0.00\)"/>
    <numFmt numFmtId="175" formatCode="0.0%"/>
  </numFmts>
  <fonts count="102">
    <font>
      <sz val="10"/>
      <name val="Arial"/>
      <charset val="134"/>
    </font>
    <font>
      <sz val="10"/>
      <color rgb="FF898D8D"/>
      <name val="Source Sans Pro Light"/>
      <family val="2"/>
    </font>
    <font>
      <b/>
      <sz val="9"/>
      <color theme="0"/>
      <name val="Source Sans Pro"/>
      <family val="2"/>
    </font>
    <font>
      <b/>
      <sz val="9"/>
      <color rgb="FF898D8D"/>
      <name val="Source Sans Pro"/>
      <family val="2"/>
    </font>
    <font>
      <sz val="9"/>
      <color rgb="FF898D8D"/>
      <name val="Source Sans Pro"/>
      <family val="2"/>
    </font>
    <font>
      <sz val="5"/>
      <name val="Source Sans Pro"/>
      <family val="2"/>
    </font>
    <font>
      <b/>
      <sz val="8"/>
      <name val="Source Sans Pro"/>
      <family val="2"/>
    </font>
    <font>
      <sz val="10"/>
      <color rgb="FF6F7271"/>
      <name val="Source Sans Pro Light"/>
      <family val="2"/>
    </font>
    <font>
      <b/>
      <sz val="9"/>
      <name val="Source Sans Pro"/>
      <family val="2"/>
    </font>
    <font>
      <sz val="9"/>
      <name val="Source Sans Pro"/>
      <family val="2"/>
    </font>
    <font>
      <sz val="8"/>
      <name val="Source Sans Pro"/>
      <family val="2"/>
    </font>
    <font>
      <sz val="10"/>
      <name val="Source Sans Pro Light"/>
      <family val="2"/>
    </font>
    <font>
      <b/>
      <sz val="12"/>
      <color theme="0"/>
      <name val="Source Sans Pro"/>
      <family val="2"/>
    </font>
    <font>
      <b/>
      <sz val="12"/>
      <color rgb="FF898D8D"/>
      <name val="Source Sans Pro"/>
      <family val="2"/>
    </font>
    <font>
      <b/>
      <sz val="8"/>
      <name val="Source Sans Pro Light"/>
      <family val="2"/>
    </font>
    <font>
      <b/>
      <sz val="9"/>
      <name val="Source Sans Pro Light"/>
      <family val="2"/>
    </font>
    <font>
      <sz val="9"/>
      <name val="Source Sans Pro Light"/>
      <family val="2"/>
    </font>
    <font>
      <sz val="9"/>
      <color rgb="FF898D8D"/>
      <name val="Source Sans Pro Light"/>
      <family val="2"/>
    </font>
    <font>
      <b/>
      <sz val="9"/>
      <color rgb="FF898D8D"/>
      <name val="Source Sans Pro Light"/>
      <family val="2"/>
    </font>
    <font>
      <b/>
      <sz val="9"/>
      <color rgb="FF6F7271"/>
      <name val="Source Sans Pro"/>
      <family val="2"/>
    </font>
    <font>
      <sz val="10"/>
      <color rgb="FF898D8D"/>
      <name val="Source Sans Pro"/>
      <family val="2"/>
    </font>
    <font>
      <sz val="8"/>
      <color rgb="FF6F7271"/>
      <name val="Source Sans Pro"/>
      <family val="2"/>
    </font>
    <font>
      <b/>
      <sz val="8"/>
      <color rgb="FF898D8D"/>
      <name val="Source Sans Pro Light"/>
      <family val="2"/>
    </font>
    <font>
      <sz val="8"/>
      <color rgb="FF898D8D"/>
      <name val="Source Sans Pro Light"/>
      <family val="2"/>
    </font>
    <font>
      <sz val="8"/>
      <color rgb="FF6F7271"/>
      <name val="Source Sans Pro Light"/>
      <family val="2"/>
    </font>
    <font>
      <sz val="7"/>
      <color rgb="FF898D8D"/>
      <name val="Source Sans Pro Light"/>
      <family val="2"/>
    </font>
    <font>
      <b/>
      <sz val="8"/>
      <color theme="0"/>
      <name val="Source Sans Pro"/>
      <family val="2"/>
    </font>
    <font>
      <sz val="8"/>
      <color rgb="FF898D8D"/>
      <name val="Source Sans Pro"/>
      <family val="2"/>
    </font>
    <font>
      <sz val="10"/>
      <name val="Source Sans Pro"/>
      <family val="2"/>
    </font>
    <font>
      <sz val="10"/>
      <color rgb="FF898D8D"/>
      <name val="Arial"/>
      <family val="2"/>
    </font>
    <font>
      <sz val="9"/>
      <color theme="0"/>
      <name val="Source Sans Pro"/>
      <family val="2"/>
    </font>
    <font>
      <sz val="11"/>
      <color rgb="FF898D8D"/>
      <name val="Source Sans Pro Light"/>
      <family val="2"/>
    </font>
    <font>
      <b/>
      <sz val="11"/>
      <color rgb="FF898D8D"/>
      <name val="Source Sans Pro"/>
      <family val="2"/>
    </font>
    <font>
      <sz val="11"/>
      <name val="Source Sans Pro"/>
      <family val="2"/>
    </font>
    <font>
      <sz val="11"/>
      <color rgb="FF6F7271"/>
      <name val="Source Sans Pro Light"/>
      <family val="2"/>
    </font>
    <font>
      <sz val="9"/>
      <color rgb="FF6F7271"/>
      <name val="Source Sans Pro"/>
      <family val="2"/>
    </font>
    <font>
      <sz val="13"/>
      <color rgb="FF898D8D"/>
      <name val="Source Sans Pro Light"/>
      <family val="2"/>
    </font>
    <font>
      <b/>
      <sz val="48"/>
      <name val="Source Sans Pro"/>
      <family val="2"/>
    </font>
    <font>
      <b/>
      <sz val="36"/>
      <name val="Source Sans Pro"/>
      <family val="2"/>
    </font>
    <font>
      <b/>
      <sz val="16"/>
      <color theme="0"/>
      <name val="Source Sans Pro"/>
      <family val="2"/>
    </font>
    <font>
      <sz val="20"/>
      <name val="Source Sans Pro"/>
      <family val="2"/>
    </font>
    <font>
      <sz val="10"/>
      <color rgb="FF6F7271"/>
      <name val="Source Sans Pro"/>
      <family val="2"/>
    </font>
    <font>
      <sz val="14"/>
      <color rgb="FF6F7271"/>
      <name val="Source Sans Pro"/>
      <family val="2"/>
    </font>
    <font>
      <b/>
      <sz val="13"/>
      <color theme="0"/>
      <name val="Source Sans Pro"/>
      <family val="2"/>
    </font>
    <font>
      <b/>
      <sz val="13"/>
      <color rgb="FF898D8D"/>
      <name val="Source Sans Pro Light"/>
      <family val="2"/>
    </font>
    <font>
      <b/>
      <sz val="18"/>
      <name val="Source Sans Pro"/>
      <family val="2"/>
    </font>
    <font>
      <sz val="18"/>
      <name val="Source Sans Pro"/>
      <family val="2"/>
    </font>
    <font>
      <b/>
      <sz val="16"/>
      <name val="Source Sans Pro"/>
      <family val="2"/>
    </font>
    <font>
      <b/>
      <sz val="14"/>
      <color theme="0"/>
      <name val="Source Sans Pro"/>
      <family val="2"/>
    </font>
    <font>
      <sz val="13"/>
      <name val="Source Sans Pro"/>
      <family val="2"/>
    </font>
    <font>
      <b/>
      <sz val="14"/>
      <color rgb="FF235B4E"/>
      <name val="Source Sans Pro"/>
      <family val="2"/>
    </font>
    <font>
      <b/>
      <sz val="10"/>
      <color theme="0"/>
      <name val="Source Sans Pro"/>
      <family val="2"/>
    </font>
    <font>
      <b/>
      <sz val="13"/>
      <name val="Source Sans Pro"/>
      <family val="2"/>
    </font>
    <font>
      <b/>
      <sz val="12"/>
      <name val="Source Sans Pro"/>
      <family val="2"/>
    </font>
    <font>
      <sz val="12"/>
      <name val="Source Sans Pro"/>
      <family val="2"/>
    </font>
    <font>
      <b/>
      <sz val="7"/>
      <color rgb="FF898D8D"/>
      <name val="Source Sans Pro Light"/>
      <family val="2"/>
    </font>
    <font>
      <sz val="12"/>
      <color rgb="FF898D8D"/>
      <name val="Source Sans Pro Light"/>
      <family val="2"/>
    </font>
    <font>
      <b/>
      <sz val="12"/>
      <color rgb="FF898D8D"/>
      <name val="Source Sans Pro Light"/>
      <family val="2"/>
    </font>
    <font>
      <b/>
      <sz val="28"/>
      <name val="Source Sans Pro"/>
      <family val="2"/>
    </font>
    <font>
      <b/>
      <sz val="22"/>
      <name val="Source Sans Pro"/>
      <family val="2"/>
    </font>
    <font>
      <sz val="12"/>
      <name val="Source Sans Pro Light"/>
      <family val="2"/>
    </font>
    <font>
      <sz val="10"/>
      <name val="Arial"/>
      <family val="2"/>
    </font>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0"/>
      <name val="MS Sans Serif"/>
      <charset val="134"/>
    </font>
    <font>
      <sz val="11"/>
      <color indexed="8"/>
      <name val="Calibri"/>
      <family val="2"/>
    </font>
    <font>
      <sz val="11"/>
      <color rgb="FF9C0006"/>
      <name val="Calibri"/>
      <family val="2"/>
      <scheme val="minor"/>
    </font>
    <font>
      <sz val="12"/>
      <name val="Lucida Sans"/>
      <family val="2"/>
    </font>
    <font>
      <sz val="11"/>
      <color rgb="FF9C6500"/>
      <name val="Calibri"/>
      <family val="2"/>
      <scheme val="minor"/>
    </font>
    <font>
      <sz val="12"/>
      <name val="Arial"/>
      <family val="2"/>
    </font>
    <font>
      <sz val="10"/>
      <name val="Soberana Sans"/>
      <charset val="134"/>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b/>
      <vertAlign val="superscript"/>
      <sz val="9"/>
      <color theme="0"/>
      <name val="Source Sans Pro"/>
      <family val="2"/>
    </font>
    <font>
      <sz val="16"/>
      <name val="Source Sans Pro"/>
      <family val="2"/>
    </font>
    <font>
      <b/>
      <sz val="14"/>
      <name val="Source Sans Pro"/>
      <family val="2"/>
    </font>
    <font>
      <b/>
      <vertAlign val="superscript"/>
      <sz val="12"/>
      <name val="Source Sans Pro"/>
      <family val="2"/>
    </font>
    <font>
      <b/>
      <sz val="12"/>
      <name val="Source Sans Pro"/>
      <family val="2"/>
    </font>
    <font>
      <sz val="12"/>
      <name val="Source Sans Pro"/>
      <family val="2"/>
    </font>
    <font>
      <sz val="10"/>
      <name val="Source Sans Pro Light"/>
      <family val="2"/>
    </font>
    <font>
      <b/>
      <sz val="11"/>
      <name val="Source Sans Pro"/>
      <family val="2"/>
    </font>
    <font>
      <sz val="20"/>
      <name val="Source Sans Pro"/>
      <family val="2"/>
    </font>
    <font>
      <sz val="9"/>
      <color theme="1"/>
      <name val="Source Sans Pro"/>
      <family val="2"/>
    </font>
    <font>
      <sz val="9"/>
      <color rgb="FF6F7271"/>
      <name val="Source Sans Pro"/>
      <family val="2"/>
    </font>
    <font>
      <sz val="9"/>
      <name val="Source Sans Pro"/>
      <family val="2"/>
    </font>
    <font>
      <b/>
      <sz val="9"/>
      <color theme="1"/>
      <name val="Source Sans Pro Light"/>
      <family val="2"/>
    </font>
    <font>
      <sz val="10"/>
      <color theme="1"/>
      <name val="Source Sans Pro Light"/>
      <family val="2"/>
    </font>
    <font>
      <b/>
      <sz val="9"/>
      <color theme="1"/>
      <name val="Source Sans Pro"/>
      <family val="2"/>
    </font>
    <font>
      <b/>
      <sz val="9"/>
      <color theme="0"/>
      <name val="Source Sans Pro"/>
      <family val="2"/>
    </font>
    <font>
      <sz val="18"/>
      <name val="Source Sans Pro"/>
      <family val="2"/>
    </font>
  </fonts>
  <fills count="41">
    <fill>
      <patternFill patternType="none"/>
    </fill>
    <fill>
      <patternFill patternType="gray125"/>
    </fill>
    <fill>
      <patternFill patternType="solid">
        <fgColor rgb="FF691C20"/>
        <bgColor indexed="64"/>
      </patternFill>
    </fill>
    <fill>
      <patternFill patternType="solid">
        <fgColor theme="0"/>
        <bgColor indexed="64"/>
      </patternFill>
    </fill>
    <fill>
      <patternFill patternType="solid">
        <fgColor theme="0" tint="-4.9989318521683403E-2"/>
        <bgColor indexed="64"/>
      </patternFill>
    </fill>
    <fill>
      <patternFill patternType="solid">
        <fgColor rgb="FF00AE42"/>
        <bgColor indexed="64"/>
      </patternFill>
    </fill>
    <fill>
      <patternFill patternType="solid">
        <fgColor rgb="FFDDC9A3"/>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5" tint="0.79995117038483843"/>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6"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theme="7" tint="0.59999389629810485"/>
        <bgColor indexed="64"/>
      </patternFill>
    </fill>
    <fill>
      <patternFill patternType="solid">
        <fgColor theme="7" tint="0.3999450666829432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9"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indexed="26"/>
        <bgColor indexed="64"/>
      </patternFill>
    </fill>
    <fill>
      <patternFill patternType="solid">
        <fgColor theme="4" tint="0.79998168889431442"/>
        <bgColor theme="4" tint="0.79998168889431442"/>
      </patternFill>
    </fill>
    <fill>
      <patternFill patternType="solid">
        <fgColor rgb="FF002060"/>
        <bgColor indexed="64"/>
      </patternFill>
    </fill>
  </fills>
  <borders count="81">
    <border>
      <left/>
      <right/>
      <top/>
      <bottom/>
      <diagonal/>
    </border>
    <border>
      <left style="thin">
        <color rgb="FF691C20"/>
      </left>
      <right/>
      <top style="thin">
        <color rgb="FF691C20"/>
      </top>
      <bottom/>
      <diagonal/>
    </border>
    <border>
      <left/>
      <right/>
      <top style="thin">
        <color rgb="FF691C20"/>
      </top>
      <bottom/>
      <diagonal/>
    </border>
    <border>
      <left/>
      <right style="thin">
        <color rgb="FF691C20"/>
      </right>
      <top style="thin">
        <color rgb="FF691C20"/>
      </top>
      <bottom/>
      <diagonal/>
    </border>
    <border>
      <left style="thin">
        <color rgb="FF691C20"/>
      </left>
      <right/>
      <top/>
      <bottom/>
      <diagonal/>
    </border>
    <border>
      <left/>
      <right style="thin">
        <color rgb="FF691C20"/>
      </right>
      <top/>
      <bottom/>
      <diagonal/>
    </border>
    <border>
      <left style="thin">
        <color rgb="FF691C20"/>
      </left>
      <right/>
      <top/>
      <bottom style="thin">
        <color rgb="FF691C20"/>
      </bottom>
      <diagonal/>
    </border>
    <border>
      <left/>
      <right/>
      <top/>
      <bottom style="thin">
        <color rgb="FF691C20"/>
      </bottom>
      <diagonal/>
    </border>
    <border>
      <left/>
      <right style="thin">
        <color rgb="FF691C20"/>
      </right>
      <top/>
      <bottom style="thin">
        <color rgb="FF691C20"/>
      </bottom>
      <diagonal/>
    </border>
    <border>
      <left style="thin">
        <color rgb="FF691C20"/>
      </left>
      <right style="thin">
        <color theme="0"/>
      </right>
      <top style="thin">
        <color rgb="FF691C20"/>
      </top>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theme="0"/>
      </right>
      <top style="thin">
        <color rgb="FF691C20"/>
      </top>
      <bottom style="thin">
        <color theme="0"/>
      </bottom>
      <diagonal/>
    </border>
    <border>
      <left style="thin">
        <color theme="0"/>
      </left>
      <right style="thin">
        <color rgb="FF691C20"/>
      </right>
      <top style="thin">
        <color rgb="FF691C20"/>
      </top>
      <bottom/>
      <diagonal/>
    </border>
    <border>
      <left style="thin">
        <color rgb="FF691C20"/>
      </left>
      <right style="thin">
        <color theme="0"/>
      </right>
      <top/>
      <bottom/>
      <diagonal/>
    </border>
    <border>
      <left style="thin">
        <color theme="0"/>
      </left>
      <right style="thin">
        <color theme="0"/>
      </right>
      <top style="thin">
        <color theme="0"/>
      </top>
      <bottom/>
      <diagonal/>
    </border>
    <border>
      <left style="thin">
        <color theme="0"/>
      </left>
      <right style="thin">
        <color rgb="FF691C20"/>
      </right>
      <top/>
      <bottom/>
      <diagonal/>
    </border>
    <border>
      <left style="thin">
        <color rgb="FF691C20"/>
      </left>
      <right style="thin">
        <color theme="0"/>
      </right>
      <top/>
      <bottom style="thin">
        <color rgb="FF691C20"/>
      </bottom>
      <diagonal/>
    </border>
    <border>
      <left style="thin">
        <color theme="0"/>
      </left>
      <right style="thin">
        <color theme="0"/>
      </right>
      <top/>
      <bottom style="thin">
        <color rgb="FF691C20"/>
      </bottom>
      <diagonal/>
    </border>
    <border>
      <left style="thin">
        <color theme="0"/>
      </left>
      <right style="thin">
        <color rgb="FF691C20"/>
      </right>
      <top/>
      <bottom style="thin">
        <color rgb="FF691C20"/>
      </bottom>
      <diagonal/>
    </border>
    <border>
      <left style="thin">
        <color theme="0"/>
      </left>
      <right style="thin">
        <color theme="0"/>
      </right>
      <top style="thin">
        <color theme="0"/>
      </top>
      <bottom style="thin">
        <color theme="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right style="thin">
        <color rgb="FF691C20"/>
      </right>
      <top style="thin">
        <color rgb="FF691C20"/>
      </top>
      <bottom style="thin">
        <color rgb="FF691C20"/>
      </bottom>
      <diagonal/>
    </border>
    <border>
      <left style="thin">
        <color rgb="FF691C20"/>
      </left>
      <right/>
      <top style="thin">
        <color theme="0"/>
      </top>
      <bottom style="thin">
        <color rgb="FF691C2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style="thin">
        <color theme="0"/>
      </left>
      <right/>
      <top style="thin">
        <color theme="0"/>
      </top>
      <bottom style="thin">
        <color theme="0"/>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rgb="FFBC955C"/>
      </left>
      <right style="thin">
        <color rgb="FFBC955C"/>
      </right>
      <top/>
      <bottom/>
      <diagonal/>
    </border>
    <border>
      <left/>
      <right style="thin">
        <color theme="0"/>
      </right>
      <top style="thin">
        <color theme="0"/>
      </top>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style="thin">
        <color rgb="FFBC955C"/>
      </left>
      <right style="thin">
        <color rgb="FFBC955C"/>
      </right>
      <top style="thin">
        <color rgb="FFBC955C"/>
      </top>
      <bottom style="thin">
        <color rgb="FFBC955C"/>
      </bottom>
      <diagonal/>
    </border>
    <border>
      <left/>
      <right style="thin">
        <color rgb="FF691C2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style="thin">
        <color theme="0"/>
      </right>
      <top style="thin">
        <color rgb="FF691C20"/>
      </top>
      <bottom/>
      <diagonal/>
    </border>
    <border>
      <left/>
      <right/>
      <top style="thin">
        <color theme="0"/>
      </top>
      <bottom style="thin">
        <color theme="0"/>
      </bottom>
      <diagonal/>
    </border>
    <border>
      <left/>
      <right style="thin">
        <color rgb="FF691C20"/>
      </right>
      <top style="thin">
        <color theme="0"/>
      </top>
      <bottom style="thin">
        <color theme="0"/>
      </bottom>
      <diagonal/>
    </border>
    <border>
      <left style="thin">
        <color rgb="FF691C2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rgb="FF691C20"/>
      </right>
      <top style="thin">
        <color theme="0"/>
      </top>
      <bottom style="thin">
        <color theme="0"/>
      </bottom>
      <diagonal/>
    </border>
    <border>
      <left style="thin">
        <color rgb="FF691C20"/>
      </left>
      <right style="thin">
        <color theme="0"/>
      </right>
      <top style="thin">
        <color theme="0"/>
      </top>
      <bottom/>
      <diagonal/>
    </border>
    <border>
      <left/>
      <right style="thin">
        <color theme="0"/>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4506668294322"/>
      </bottom>
      <diagonal/>
    </border>
    <border>
      <left style="thin">
        <color rgb="FF691C20"/>
      </left>
      <right/>
      <top style="thin">
        <color theme="0"/>
      </top>
      <bottom/>
      <diagonal/>
    </border>
    <border>
      <left/>
      <right/>
      <top style="thin">
        <color theme="0"/>
      </top>
      <bottom/>
      <diagonal/>
    </border>
    <border>
      <left/>
      <right style="thin">
        <color rgb="FF691C20"/>
      </right>
      <top style="thin">
        <color theme="0"/>
      </top>
      <bottom/>
      <diagonal/>
    </border>
    <border>
      <left style="thin">
        <color rgb="FF691C20"/>
      </left>
      <right style="thin">
        <color rgb="FF691C20"/>
      </right>
      <top style="thin">
        <color rgb="FF691C20"/>
      </top>
      <bottom style="dotted">
        <color rgb="FF691C20"/>
      </bottom>
      <diagonal/>
    </border>
    <border>
      <left style="thin">
        <color rgb="FF691C20"/>
      </left>
      <right style="thin">
        <color rgb="FF691C20"/>
      </right>
      <top style="dotted">
        <color rgb="FF691C20"/>
      </top>
      <bottom style="dotted">
        <color rgb="FF691C20"/>
      </bottom>
      <diagonal/>
    </border>
    <border>
      <left/>
      <right/>
      <top/>
      <bottom style="thin">
        <color theme="4" tint="0.39997558519241921"/>
      </bottom>
      <diagonal/>
    </border>
    <border>
      <left/>
      <right/>
      <top style="thin">
        <color theme="4" tint="0.39997558519241921"/>
      </top>
      <bottom/>
      <diagonal/>
    </border>
  </borders>
  <cellStyleXfs count="119">
    <xf numFmtId="0" fontId="0" fillId="0" borderId="0"/>
    <xf numFmtId="43" fontId="61" fillId="0" borderId="0" applyFont="0" applyFill="0" applyBorder="0" applyAlignment="0" applyProtection="0"/>
    <xf numFmtId="9" fontId="62" fillId="0" borderId="0" applyFont="0" applyFill="0" applyBorder="0" applyAlignment="0" applyProtection="0">
      <alignment vertical="center"/>
    </xf>
    <xf numFmtId="0" fontId="63" fillId="7" borderId="0" applyNumberFormat="0" applyBorder="0" applyAlignment="0" applyProtection="0"/>
    <xf numFmtId="0" fontId="63" fillId="10" borderId="0" applyNumberFormat="0" applyBorder="0" applyAlignment="0" applyProtection="0"/>
    <xf numFmtId="0" fontId="63" fillId="13" borderId="0" applyNumberFormat="0" applyBorder="0" applyAlignment="0" applyProtection="0"/>
    <xf numFmtId="0" fontId="63" fillId="16"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8" borderId="0" applyNumberFormat="0" applyBorder="0" applyAlignment="0" applyProtection="0"/>
    <xf numFmtId="0" fontId="63" fillId="8"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4" fillId="9" borderId="0" applyNumberFormat="0" applyBorder="0" applyAlignment="0" applyProtection="0"/>
    <xf numFmtId="0" fontId="64" fillId="12"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21" borderId="0" applyNumberFormat="0" applyBorder="0" applyAlignment="0" applyProtection="0"/>
    <xf numFmtId="0" fontId="64" fillId="24" borderId="0" applyNumberFormat="0" applyBorder="0" applyAlignment="0" applyProtection="0"/>
    <xf numFmtId="0" fontId="65" fillId="25" borderId="0" applyNumberFormat="0" applyBorder="0" applyAlignment="0" applyProtection="0"/>
    <xf numFmtId="0" fontId="66" fillId="26" borderId="66" applyNumberFormat="0" applyAlignment="0" applyProtection="0"/>
    <xf numFmtId="0" fontId="67" fillId="27" borderId="68" applyNumberFormat="0" applyAlignment="0" applyProtection="0"/>
    <xf numFmtId="0" fontId="68" fillId="0" borderId="69" applyNumberFormat="0" applyFill="0" applyAlignment="0" applyProtection="0"/>
    <xf numFmtId="0" fontId="69" fillId="0" borderId="0" applyNumberFormat="0" applyFill="0" applyBorder="0" applyAlignment="0" applyProtection="0"/>
    <xf numFmtId="0" fontId="64" fillId="28" borderId="0" applyNumberFormat="0" applyBorder="0" applyAlignment="0" applyProtection="0"/>
    <xf numFmtId="0" fontId="64" fillId="29"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70" fillId="34" borderId="66" applyNumberFormat="0" applyAlignment="0" applyProtection="0"/>
    <xf numFmtId="164" fontId="71" fillId="0" borderId="0" applyFont="0" applyFill="0" applyBorder="0" applyAlignment="0" applyProtection="0"/>
    <xf numFmtId="0" fontId="72" fillId="0" borderId="0"/>
    <xf numFmtId="0" fontId="73" fillId="35" borderId="0" applyNumberFormat="0" applyBorder="0" applyAlignment="0" applyProtection="0"/>
    <xf numFmtId="43" fontId="61" fillId="0" borderId="0" applyFont="0" applyFill="0" applyBorder="0" applyAlignment="0" applyProtection="0"/>
    <xf numFmtId="43" fontId="72" fillId="0" borderId="0" applyFont="0" applyFill="0" applyBorder="0" applyAlignment="0" applyProtection="0"/>
    <xf numFmtId="0"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165" fontId="61"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166" fontId="61" fillId="0" borderId="0" applyFont="0" applyFill="0" applyBorder="0" applyAlignment="0" applyProtection="0"/>
    <xf numFmtId="44" fontId="74" fillId="0" borderId="0" applyFont="0" applyFill="0" applyBorder="0" applyAlignment="0" applyProtection="0"/>
    <xf numFmtId="0" fontId="75" fillId="36" borderId="0" applyNumberFormat="0" applyBorder="0" applyAlignment="0" applyProtection="0"/>
    <xf numFmtId="0" fontId="61" fillId="0" borderId="0"/>
    <xf numFmtId="0" fontId="61" fillId="0" borderId="0"/>
    <xf numFmtId="0" fontId="61" fillId="0" borderId="0"/>
    <xf numFmtId="0" fontId="63" fillId="0" borderId="0"/>
    <xf numFmtId="0" fontId="63" fillId="0" borderId="0"/>
    <xf numFmtId="0" fontId="63" fillId="0" borderId="0"/>
    <xf numFmtId="0" fontId="63" fillId="0" borderId="0"/>
    <xf numFmtId="0" fontId="61" fillId="0" borderId="0"/>
    <xf numFmtId="0" fontId="63" fillId="0" borderId="0"/>
    <xf numFmtId="0" fontId="63" fillId="0" borderId="0"/>
    <xf numFmtId="0" fontId="63" fillId="0" borderId="0"/>
    <xf numFmtId="0" fontId="63" fillId="0" borderId="0"/>
    <xf numFmtId="0" fontId="63" fillId="0" borderId="0"/>
    <xf numFmtId="0" fontId="63" fillId="0" borderId="0"/>
    <xf numFmtId="0" fontId="72" fillId="0" borderId="0"/>
    <xf numFmtId="0" fontId="6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3" fillId="0" borderId="0"/>
    <xf numFmtId="0" fontId="63" fillId="0" borderId="0"/>
    <xf numFmtId="0" fontId="63" fillId="0" borderId="0"/>
    <xf numFmtId="0" fontId="63" fillId="0" borderId="0"/>
    <xf numFmtId="0" fontId="63" fillId="0" borderId="0"/>
    <xf numFmtId="0" fontId="61" fillId="0" borderId="0"/>
    <xf numFmtId="0" fontId="76" fillId="0" borderId="0"/>
    <xf numFmtId="0" fontId="77" fillId="0" borderId="0"/>
    <xf numFmtId="0" fontId="63" fillId="0" borderId="0"/>
    <xf numFmtId="0" fontId="63" fillId="0" borderId="0"/>
    <xf numFmtId="0" fontId="61" fillId="0" borderId="0"/>
    <xf numFmtId="0" fontId="63" fillId="0" borderId="0"/>
    <xf numFmtId="0" fontId="63" fillId="0" borderId="0"/>
    <xf numFmtId="0" fontId="63" fillId="0" borderId="0"/>
    <xf numFmtId="0" fontId="61" fillId="0" borderId="0"/>
    <xf numFmtId="0" fontId="61" fillId="0" borderId="0"/>
    <xf numFmtId="0" fontId="61" fillId="0" borderId="0"/>
    <xf numFmtId="0" fontId="61" fillId="0" borderId="0"/>
    <xf numFmtId="0" fontId="63" fillId="0" borderId="0"/>
    <xf numFmtId="0" fontId="61" fillId="0" borderId="0"/>
    <xf numFmtId="0" fontId="61" fillId="0" borderId="0"/>
    <xf numFmtId="0" fontId="63" fillId="0" borderId="0"/>
    <xf numFmtId="0" fontId="74" fillId="0" borderId="0"/>
    <xf numFmtId="0" fontId="61" fillId="0" borderId="0"/>
    <xf numFmtId="0" fontId="78" fillId="0" borderId="0"/>
    <xf numFmtId="0" fontId="61" fillId="0" borderId="0"/>
    <xf numFmtId="0" fontId="71" fillId="0" borderId="0"/>
    <xf numFmtId="0" fontId="63" fillId="37" borderId="65" applyNumberFormat="0" applyFont="0" applyAlignment="0" applyProtection="0"/>
    <xf numFmtId="0" fontId="72" fillId="38" borderId="65" applyNumberFormat="0" applyFont="0" applyAlignment="0" applyProtection="0"/>
    <xf numFmtId="9" fontId="72" fillId="0" borderId="0" applyFont="0" applyFill="0" applyBorder="0" applyAlignment="0" applyProtection="0"/>
    <xf numFmtId="9" fontId="72" fillId="0" borderId="0" applyFont="0" applyFill="0" applyBorder="0" applyAlignment="0" applyProtection="0"/>
    <xf numFmtId="0" fontId="79" fillId="26" borderId="67" applyNumberFormat="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71" applyNumberFormat="0" applyFill="0" applyAlignment="0" applyProtection="0"/>
    <xf numFmtId="0" fontId="83" fillId="0" borderId="72" applyNumberFormat="0" applyFill="0" applyAlignment="0" applyProtection="0"/>
    <xf numFmtId="0" fontId="69" fillId="0" borderId="73" applyNumberFormat="0" applyFill="0" applyAlignment="0" applyProtection="0"/>
    <xf numFmtId="0" fontId="84" fillId="0" borderId="70" applyNumberFormat="0" applyFill="0" applyAlignment="0" applyProtection="0"/>
  </cellStyleXfs>
  <cellXfs count="606">
    <xf numFmtId="0" fontId="0" fillId="0" borderId="0" xfId="0"/>
    <xf numFmtId="0" fontId="1" fillId="0" borderId="0" xfId="0" applyFont="1"/>
    <xf numFmtId="0" fontId="3" fillId="0" borderId="0" xfId="86" applyFont="1" applyAlignment="1">
      <alignment horizontal="center" vertical="center"/>
    </xf>
    <xf numFmtId="0" fontId="4" fillId="0" borderId="0" xfId="86" applyFont="1" applyAlignment="1">
      <alignment horizontal="center" vertical="center"/>
    </xf>
    <xf numFmtId="0" fontId="2" fillId="2" borderId="9" xfId="86" applyFont="1" applyFill="1" applyBorder="1" applyAlignment="1">
      <alignment horizontal="center" vertical="center"/>
    </xf>
    <xf numFmtId="0" fontId="2" fillId="2" borderId="14" xfId="86" applyFont="1" applyFill="1" applyBorder="1" applyAlignment="1">
      <alignment horizontal="center" vertical="center"/>
    </xf>
    <xf numFmtId="0" fontId="2" fillId="2" borderId="15" xfId="86" applyFont="1" applyFill="1" applyBorder="1" applyAlignment="1">
      <alignment horizontal="center" vertical="center"/>
    </xf>
    <xf numFmtId="0" fontId="2" fillId="2" borderId="15" xfId="107" applyFont="1" applyFill="1" applyBorder="1" applyAlignment="1">
      <alignment horizontal="center" vertical="center" wrapText="1"/>
    </xf>
    <xf numFmtId="0" fontId="2" fillId="2" borderId="15" xfId="107" applyFont="1" applyFill="1" applyBorder="1" applyAlignment="1">
      <alignment horizontal="center" vertical="center"/>
    </xf>
    <xf numFmtId="0" fontId="2" fillId="2" borderId="17" xfId="86" applyFont="1" applyFill="1" applyBorder="1" applyAlignment="1">
      <alignment horizontal="center" vertical="center"/>
    </xf>
    <xf numFmtId="0" fontId="2" fillId="2" borderId="18" xfId="86" applyFont="1" applyFill="1" applyBorder="1" applyAlignment="1">
      <alignment horizontal="center" vertical="center"/>
    </xf>
    <xf numFmtId="0" fontId="2" fillId="2" borderId="18" xfId="107" applyFont="1" applyFill="1" applyBorder="1" applyAlignment="1">
      <alignment horizontal="center" vertical="center" wrapText="1"/>
    </xf>
    <xf numFmtId="0" fontId="2" fillId="2" borderId="18" xfId="107" applyFont="1" applyFill="1" applyBorder="1" applyAlignment="1">
      <alignment horizontal="center" vertical="center"/>
    </xf>
    <xf numFmtId="0" fontId="5" fillId="0" borderId="1" xfId="86" applyFont="1" applyBorder="1" applyAlignment="1">
      <alignment vertical="center"/>
    </xf>
    <xf numFmtId="49" fontId="6" fillId="0" borderId="2" xfId="86" applyNumberFormat="1" applyFont="1" applyBorder="1" applyAlignment="1">
      <alignment horizontal="center" vertical="center"/>
    </xf>
    <xf numFmtId="49" fontId="6" fillId="0" borderId="3" xfId="86" applyNumberFormat="1" applyFont="1" applyBorder="1" applyAlignment="1">
      <alignment horizontal="center" vertical="center"/>
    </xf>
    <xf numFmtId="0" fontId="7" fillId="0" borderId="0" xfId="0" applyFont="1"/>
    <xf numFmtId="0" fontId="6" fillId="0" borderId="4" xfId="86" applyFont="1" applyBorder="1" applyAlignment="1">
      <alignment vertical="center"/>
    </xf>
    <xf numFmtId="167" fontId="8" fillId="0" borderId="0" xfId="55" applyNumberFormat="1" applyFont="1" applyBorder="1" applyAlignment="1">
      <alignment horizontal="center" vertical="center"/>
    </xf>
    <xf numFmtId="167" fontId="8" fillId="0" borderId="5" xfId="55" applyNumberFormat="1" applyFont="1" applyBorder="1" applyAlignment="1">
      <alignment horizontal="center" vertical="center"/>
    </xf>
    <xf numFmtId="0" fontId="6" fillId="0" borderId="4" xfId="74" applyFont="1" applyBorder="1" applyAlignment="1" applyProtection="1">
      <alignment horizontal="left" vertical="center" indent="1"/>
      <protection locked="0"/>
    </xf>
    <xf numFmtId="167" fontId="9" fillId="0" borderId="0" xfId="55" applyNumberFormat="1" applyFont="1" applyBorder="1" applyAlignment="1">
      <alignment horizontal="center" vertical="center"/>
    </xf>
    <xf numFmtId="167" fontId="9" fillId="0" borderId="5" xfId="55" applyNumberFormat="1" applyFont="1" applyBorder="1" applyAlignment="1">
      <alignment horizontal="center" vertical="center"/>
    </xf>
    <xf numFmtId="0" fontId="10" fillId="0" borderId="4" xfId="86" applyFont="1" applyBorder="1" applyAlignment="1">
      <alignment horizontal="left" vertical="center" indent="2"/>
    </xf>
    <xf numFmtId="0" fontId="6" fillId="0" borderId="4" xfId="74" applyFont="1" applyBorder="1" applyAlignment="1" applyProtection="1">
      <alignment horizontal="left" vertical="center" wrapText="1" indent="1"/>
      <protection locked="0"/>
    </xf>
    <xf numFmtId="0" fontId="10" fillId="3" borderId="6" xfId="107" applyFont="1" applyFill="1" applyBorder="1" applyAlignment="1">
      <alignment vertical="center"/>
    </xf>
    <xf numFmtId="43" fontId="9" fillId="0" borderId="7" xfId="55" applyFont="1" applyBorder="1" applyAlignment="1">
      <alignment horizontal="center" vertical="center"/>
    </xf>
    <xf numFmtId="43" fontId="9" fillId="0" borderId="8" xfId="55" applyFont="1" applyBorder="1" applyAlignment="1">
      <alignment horizontal="center" vertical="center"/>
    </xf>
    <xf numFmtId="49" fontId="11" fillId="0" borderId="0" xfId="0" applyNumberFormat="1" applyFont="1"/>
    <xf numFmtId="0" fontId="1" fillId="0" borderId="0" xfId="61" applyFont="1"/>
    <xf numFmtId="0" fontId="13" fillId="0" borderId="0" xfId="61" applyFont="1" applyAlignment="1" applyProtection="1">
      <alignment horizontal="center" vertical="center" wrapText="1"/>
      <protection locked="0"/>
    </xf>
    <xf numFmtId="0" fontId="13" fillId="0" borderId="0" xfId="0" applyFont="1" applyAlignment="1">
      <alignment horizontal="center" vertical="center" wrapText="1"/>
    </xf>
    <xf numFmtId="0" fontId="2" fillId="2" borderId="24" xfId="0" applyFont="1" applyFill="1" applyBorder="1" applyAlignment="1">
      <alignment horizontal="left" vertical="center"/>
    </xf>
    <xf numFmtId="0" fontId="8" fillId="0" borderId="25" xfId="0" applyFont="1" applyBorder="1" applyAlignment="1">
      <alignment horizontal="center" vertical="center"/>
    </xf>
    <xf numFmtId="49" fontId="8" fillId="0" borderId="0" xfId="0" applyNumberFormat="1" applyFont="1" applyAlignment="1">
      <alignment horizontal="center"/>
    </xf>
    <xf numFmtId="49" fontId="9" fillId="0" borderId="0" xfId="0" applyNumberFormat="1" applyFont="1"/>
    <xf numFmtId="49" fontId="2" fillId="2" borderId="20" xfId="0" applyNumberFormat="1" applyFont="1" applyFill="1" applyBorder="1" applyAlignment="1">
      <alignment horizontal="center" vertical="center" wrapText="1"/>
    </xf>
    <xf numFmtId="49" fontId="9" fillId="0" borderId="25" xfId="0" applyNumberFormat="1" applyFont="1" applyBorder="1" applyAlignment="1" applyProtection="1">
      <alignment vertical="top"/>
      <protection locked="0"/>
    </xf>
    <xf numFmtId="49" fontId="14" fillId="0" borderId="0" xfId="0" applyNumberFormat="1" applyFont="1"/>
    <xf numFmtId="49" fontId="15" fillId="0" borderId="0" xfId="0" applyNumberFormat="1" applyFont="1" applyAlignment="1">
      <alignment horizontal="left" vertical="top"/>
    </xf>
    <xf numFmtId="49" fontId="15" fillId="0" borderId="0" xfId="0" applyNumberFormat="1" applyFont="1" applyAlignment="1">
      <alignment horizontal="center" vertical="top"/>
    </xf>
    <xf numFmtId="49" fontId="16" fillId="0" borderId="0" xfId="0" applyNumberFormat="1" applyFont="1" applyAlignment="1">
      <alignment horizontal="left" vertical="top" indent="9"/>
    </xf>
    <xf numFmtId="49" fontId="16" fillId="0" borderId="0" xfId="0" applyNumberFormat="1" applyFont="1" applyAlignment="1">
      <alignment horizontal="center" vertical="top"/>
    </xf>
    <xf numFmtId="0" fontId="17" fillId="0" borderId="0" xfId="0" applyFont="1"/>
    <xf numFmtId="0" fontId="18" fillId="0" borderId="0" xfId="0" applyFont="1"/>
    <xf numFmtId="0" fontId="20" fillId="0" borderId="0" xfId="0" applyFont="1"/>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5" xfId="0" applyFont="1" applyBorder="1" applyAlignment="1">
      <alignment horizontal="justify" vertical="center"/>
    </xf>
    <xf numFmtId="168" fontId="9" fillId="0" borderId="5" xfId="0" applyNumberFormat="1" applyFont="1" applyBorder="1"/>
    <xf numFmtId="0" fontId="8" fillId="0" borderId="29" xfId="0" applyFont="1" applyBorder="1" applyAlignment="1">
      <alignment horizontal="center"/>
    </xf>
    <xf numFmtId="0" fontId="8" fillId="0" borderId="5" xfId="0" applyFont="1" applyBorder="1" applyAlignment="1">
      <alignment horizontal="center"/>
    </xf>
    <xf numFmtId="0" fontId="9" fillId="0" borderId="29" xfId="0" applyFont="1" applyBorder="1"/>
    <xf numFmtId="0" fontId="9" fillId="0" borderId="5" xfId="0" applyFont="1" applyBorder="1"/>
    <xf numFmtId="0" fontId="9" fillId="0" borderId="26" xfId="0" applyFont="1" applyBorder="1"/>
    <xf numFmtId="0" fontId="9" fillId="0" borderId="8" xfId="0" applyFont="1" applyBorder="1"/>
    <xf numFmtId="168" fontId="9" fillId="0" borderId="8" xfId="0" applyNumberFormat="1" applyFont="1" applyBorder="1"/>
    <xf numFmtId="0" fontId="22" fillId="0" borderId="0" xfId="0" applyFont="1"/>
    <xf numFmtId="0" fontId="18" fillId="0" borderId="0" xfId="0" applyFont="1" applyAlignment="1">
      <alignment horizontal="left" vertical="top"/>
    </xf>
    <xf numFmtId="0" fontId="17" fillId="0" borderId="0" xfId="0" applyFont="1" applyAlignment="1">
      <alignment horizontal="left" vertical="top" indent="9"/>
    </xf>
    <xf numFmtId="43" fontId="9" fillId="0" borderId="5" xfId="0" applyNumberFormat="1" applyFont="1" applyBorder="1"/>
    <xf numFmtId="43" fontId="9" fillId="0" borderId="0" xfId="0" applyNumberFormat="1" applyFont="1"/>
    <xf numFmtId="0" fontId="9" fillId="0" borderId="7" xfId="0" applyFont="1" applyBorder="1"/>
    <xf numFmtId="0" fontId="18" fillId="0" borderId="0" xfId="0" applyFont="1" applyAlignment="1">
      <alignment vertical="top"/>
    </xf>
    <xf numFmtId="0" fontId="17" fillId="0" borderId="0" xfId="0" applyFont="1" applyAlignment="1">
      <alignment vertical="top"/>
    </xf>
    <xf numFmtId="43" fontId="21" fillId="0" borderId="30" xfId="0" applyNumberFormat="1" applyFont="1" applyBorder="1" applyAlignment="1">
      <alignment horizontal="center"/>
    </xf>
    <xf numFmtId="43" fontId="21" fillId="0" borderId="32" xfId="0" applyNumberFormat="1" applyFont="1" applyBorder="1" applyAlignment="1">
      <alignment horizontal="center"/>
    </xf>
    <xf numFmtId="0" fontId="23" fillId="0" borderId="0" xfId="91" applyFont="1" applyAlignment="1">
      <alignment vertical="center"/>
    </xf>
    <xf numFmtId="0" fontId="23" fillId="0" borderId="34" xfId="91" applyFont="1" applyBorder="1" applyAlignment="1">
      <alignment vertical="center"/>
    </xf>
    <xf numFmtId="0" fontId="1" fillId="0" borderId="0" xfId="91" applyFont="1"/>
    <xf numFmtId="0" fontId="3" fillId="0" borderId="0" xfId="91" applyFont="1" applyAlignment="1">
      <alignment horizontal="centerContinuous" vertical="center" wrapText="1"/>
    </xf>
    <xf numFmtId="0" fontId="2" fillId="2" borderId="20" xfId="91" applyFont="1" applyFill="1" applyBorder="1" applyAlignment="1">
      <alignment horizontal="center" vertical="center" wrapText="1"/>
    </xf>
    <xf numFmtId="0" fontId="2" fillId="2" borderId="15" xfId="61" applyFont="1" applyFill="1" applyBorder="1" applyAlignment="1" applyProtection="1">
      <alignment horizontal="center" vertical="center" wrapText="1"/>
      <protection locked="0"/>
    </xf>
    <xf numFmtId="0" fontId="2" fillId="2" borderId="15" xfId="91" applyFont="1" applyFill="1" applyBorder="1" applyAlignment="1">
      <alignment horizontal="center" vertical="center" wrapText="1"/>
    </xf>
    <xf numFmtId="0" fontId="9" fillId="0" borderId="28" xfId="91" applyFont="1" applyBorder="1" applyAlignment="1">
      <alignment vertical="center"/>
    </xf>
    <xf numFmtId="0" fontId="9" fillId="0" borderId="3" xfId="91" applyFont="1" applyBorder="1" applyAlignment="1">
      <alignment vertical="center"/>
    </xf>
    <xf numFmtId="0" fontId="9" fillId="0" borderId="3" xfId="91" applyFont="1" applyBorder="1" applyAlignment="1">
      <alignment horizontal="justify" vertical="center"/>
    </xf>
    <xf numFmtId="170" fontId="9" fillId="0" borderId="28" xfId="43" applyNumberFormat="1" applyFont="1" applyFill="1" applyBorder="1" applyAlignment="1">
      <alignment horizontal="center" vertical="center"/>
    </xf>
    <xf numFmtId="170" fontId="9" fillId="0" borderId="3" xfId="43" applyNumberFormat="1" applyFont="1" applyFill="1" applyBorder="1" applyAlignment="1">
      <alignment horizontal="center" vertical="center"/>
    </xf>
    <xf numFmtId="0" fontId="9" fillId="0" borderId="29" xfId="91" applyFont="1" applyBorder="1" applyAlignment="1">
      <alignment vertical="center"/>
    </xf>
    <xf numFmtId="0" fontId="9" fillId="0" borderId="5" xfId="91" applyFont="1" applyBorder="1" applyAlignment="1">
      <alignment vertical="center"/>
    </xf>
    <xf numFmtId="0" fontId="9" fillId="0" borderId="5" xfId="91" applyFont="1" applyBorder="1" applyAlignment="1">
      <alignment horizontal="justify" vertical="center"/>
    </xf>
    <xf numFmtId="170" fontId="9" fillId="0" borderId="29" xfId="43" applyNumberFormat="1" applyFont="1" applyFill="1" applyBorder="1" applyAlignment="1">
      <alignment vertical="center"/>
    </xf>
    <xf numFmtId="170" fontId="9" fillId="0" borderId="5" xfId="43" applyNumberFormat="1" applyFont="1" applyFill="1" applyBorder="1" applyAlignment="1">
      <alignment vertical="center"/>
    </xf>
    <xf numFmtId="170" fontId="9" fillId="0" borderId="29" xfId="43" applyNumberFormat="1" applyFont="1" applyBorder="1" applyAlignment="1">
      <alignment horizontal="center" vertical="center"/>
    </xf>
    <xf numFmtId="170" fontId="9" fillId="0" borderId="5" xfId="43" applyNumberFormat="1" applyFont="1" applyBorder="1" applyAlignment="1">
      <alignment horizontal="center" vertical="center"/>
    </xf>
    <xf numFmtId="170" fontId="9" fillId="0" borderId="29" xfId="91" applyNumberFormat="1" applyFont="1" applyBorder="1" applyAlignment="1">
      <alignment horizontal="center" vertical="center"/>
    </xf>
    <xf numFmtId="170" fontId="9" fillId="0" borderId="5" xfId="91" applyNumberFormat="1" applyFont="1" applyBorder="1" applyAlignment="1">
      <alignment horizontal="center" vertical="center"/>
    </xf>
    <xf numFmtId="0" fontId="24" fillId="0" borderId="0" xfId="91" applyFont="1" applyAlignment="1">
      <alignment vertical="center"/>
    </xf>
    <xf numFmtId="170" fontId="9" fillId="0" borderId="29" xfId="43" applyNumberFormat="1" applyFont="1" applyBorder="1" applyAlignment="1">
      <alignment vertical="center"/>
    </xf>
    <xf numFmtId="170" fontId="9" fillId="0" borderId="5" xfId="43" applyNumberFormat="1" applyFont="1" applyBorder="1" applyAlignment="1">
      <alignment vertical="center"/>
    </xf>
    <xf numFmtId="0" fontId="8" fillId="0" borderId="5" xfId="91" applyFont="1" applyBorder="1" applyAlignment="1">
      <alignment horizontal="center" vertical="center"/>
    </xf>
    <xf numFmtId="167" fontId="9" fillId="0" borderId="29" xfId="43" applyNumberFormat="1" applyFont="1" applyBorder="1" applyAlignment="1">
      <alignment vertical="center"/>
    </xf>
    <xf numFmtId="167" fontId="9" fillId="0" borderId="5" xfId="43" applyNumberFormat="1" applyFont="1" applyBorder="1" applyAlignment="1">
      <alignment vertical="center"/>
    </xf>
    <xf numFmtId="0" fontId="10" fillId="0" borderId="26" xfId="91" applyFont="1" applyBorder="1" applyAlignment="1">
      <alignment vertical="center"/>
    </xf>
    <xf numFmtId="0" fontId="10" fillId="0" borderId="8" xfId="91" applyFont="1" applyBorder="1" applyAlignment="1">
      <alignment vertical="center"/>
    </xf>
    <xf numFmtId="167" fontId="10" fillId="0" borderId="26" xfId="43" applyNumberFormat="1" applyFont="1" applyBorder="1" applyAlignment="1">
      <alignment vertical="center"/>
    </xf>
    <xf numFmtId="167" fontId="10" fillId="0" borderId="8" xfId="43" applyNumberFormat="1" applyFont="1" applyBorder="1" applyAlignment="1">
      <alignment vertical="center"/>
    </xf>
    <xf numFmtId="0" fontId="22" fillId="0" borderId="0" xfId="91" applyFont="1"/>
    <xf numFmtId="0" fontId="25" fillId="0" borderId="0" xfId="91" applyFont="1" applyAlignment="1">
      <alignment horizontal="left" vertical="top"/>
    </xf>
    <xf numFmtId="0" fontId="17" fillId="0" borderId="0" xfId="91" applyFont="1" applyAlignment="1">
      <alignment horizontal="left" vertical="top"/>
    </xf>
    <xf numFmtId="0" fontId="18" fillId="0" borderId="0" xfId="91" applyFont="1" applyAlignment="1">
      <alignment horizontal="left" vertical="top"/>
    </xf>
    <xf numFmtId="0" fontId="17" fillId="0" borderId="0" xfId="91" applyFont="1" applyAlignment="1">
      <alignment horizontal="left" vertical="top" indent="9"/>
    </xf>
    <xf numFmtId="0" fontId="2" fillId="2" borderId="36" xfId="0" applyFont="1" applyFill="1" applyBorder="1" applyAlignment="1">
      <alignment horizontal="center" vertical="center" wrapText="1"/>
    </xf>
    <xf numFmtId="0" fontId="26" fillId="2" borderId="15" xfId="91" applyFont="1" applyFill="1" applyBorder="1" applyAlignment="1">
      <alignment horizontal="center" vertical="center" wrapText="1"/>
    </xf>
    <xf numFmtId="41" fontId="9" fillId="0" borderId="3" xfId="91" applyNumberFormat="1" applyFont="1" applyBorder="1" applyAlignment="1">
      <alignment horizontal="center" vertical="center"/>
    </xf>
    <xf numFmtId="41" fontId="9" fillId="0" borderId="0" xfId="91" applyNumberFormat="1" applyFont="1" applyAlignment="1">
      <alignment horizontal="center" vertical="center"/>
    </xf>
    <xf numFmtId="41" fontId="9" fillId="0" borderId="28" xfId="91" applyNumberFormat="1" applyFont="1" applyBorder="1" applyAlignment="1">
      <alignment horizontal="center" vertical="center"/>
    </xf>
    <xf numFmtId="170" fontId="9" fillId="0" borderId="3" xfId="43" applyNumberFormat="1" applyFont="1" applyBorder="1" applyAlignment="1">
      <alignment horizontal="center" vertical="center"/>
    </xf>
    <xf numFmtId="43" fontId="9" fillId="0" borderId="5" xfId="43" applyFont="1" applyFill="1" applyBorder="1" applyAlignment="1">
      <alignment horizontal="center" vertical="center"/>
    </xf>
    <xf numFmtId="43" fontId="9" fillId="0" borderId="0" xfId="43" applyFont="1" applyFill="1" applyBorder="1" applyAlignment="1">
      <alignment horizontal="center" vertical="center"/>
    </xf>
    <xf numFmtId="43" fontId="9" fillId="0" borderId="29" xfId="43" applyFont="1" applyFill="1" applyBorder="1" applyAlignment="1">
      <alignment horizontal="center" vertical="center"/>
    </xf>
    <xf numFmtId="43" fontId="9" fillId="0" borderId="5" xfId="43" applyFont="1" applyFill="1" applyBorder="1" applyAlignment="1">
      <alignment vertical="center"/>
    </xf>
    <xf numFmtId="43" fontId="9" fillId="0" borderId="5" xfId="91" applyNumberFormat="1" applyFont="1" applyBorder="1" applyAlignment="1">
      <alignment horizontal="center" vertical="center"/>
    </xf>
    <xf numFmtId="43" fontId="9" fillId="0" borderId="0" xfId="91" applyNumberFormat="1" applyFont="1" applyAlignment="1">
      <alignment horizontal="center" vertical="center"/>
    </xf>
    <xf numFmtId="43" fontId="9" fillId="0" borderId="29" xfId="91" applyNumberFormat="1" applyFont="1" applyBorder="1" applyAlignment="1">
      <alignment horizontal="center" vertical="center"/>
    </xf>
    <xf numFmtId="43" fontId="9" fillId="0" borderId="5" xfId="43" applyFont="1" applyBorder="1" applyAlignment="1">
      <alignment vertical="center"/>
    </xf>
    <xf numFmtId="43" fontId="9" fillId="0" borderId="0" xfId="43" applyFont="1" applyBorder="1" applyAlignment="1">
      <alignment vertical="center"/>
    </xf>
    <xf numFmtId="43" fontId="9" fillId="0" borderId="29" xfId="43" applyFont="1" applyBorder="1" applyAlignment="1">
      <alignment vertical="center"/>
    </xf>
    <xf numFmtId="43" fontId="8" fillId="0" borderId="5" xfId="43" applyFont="1" applyBorder="1" applyAlignment="1">
      <alignment vertical="center"/>
    </xf>
    <xf numFmtId="43" fontId="8" fillId="0" borderId="5" xfId="43" applyFont="1" applyFill="1" applyBorder="1" applyAlignment="1">
      <alignment vertical="center"/>
    </xf>
    <xf numFmtId="43" fontId="8" fillId="0" borderId="0" xfId="43" applyFont="1" applyBorder="1" applyAlignment="1">
      <alignment vertical="center"/>
    </xf>
    <xf numFmtId="43" fontId="8" fillId="0" borderId="29" xfId="43" applyFont="1" applyBorder="1" applyAlignment="1">
      <alignment vertical="center"/>
    </xf>
    <xf numFmtId="43" fontId="10" fillId="0" borderId="8" xfId="43" applyFont="1" applyBorder="1" applyAlignment="1">
      <alignment vertical="center"/>
    </xf>
    <xf numFmtId="43" fontId="10" fillId="0" borderId="8" xfId="43" applyFont="1" applyFill="1" applyBorder="1" applyAlignment="1">
      <alignment vertical="center"/>
    </xf>
    <xf numFmtId="43" fontId="10" fillId="0" borderId="7" xfId="43" applyFont="1" applyBorder="1" applyAlignment="1">
      <alignment vertical="center"/>
    </xf>
    <xf numFmtId="43" fontId="10" fillId="0" borderId="26" xfId="43" applyFont="1" applyBorder="1" applyAlignment="1">
      <alignment vertical="center"/>
    </xf>
    <xf numFmtId="170" fontId="9" fillId="0" borderId="8" xfId="43" applyNumberFormat="1" applyFont="1" applyBorder="1" applyAlignment="1">
      <alignment horizontal="center" vertical="center"/>
    </xf>
    <xf numFmtId="0" fontId="18" fillId="0" borderId="0" xfId="91" applyFont="1" applyAlignment="1">
      <alignment horizontal="center" vertical="top"/>
    </xf>
    <xf numFmtId="0" fontId="17" fillId="0" borderId="0" xfId="91" applyFont="1" applyAlignment="1">
      <alignment horizontal="center" vertical="top"/>
    </xf>
    <xf numFmtId="0" fontId="23" fillId="0" borderId="0" xfId="77" applyFont="1"/>
    <xf numFmtId="0" fontId="1" fillId="0" borderId="0" xfId="77" applyFont="1"/>
    <xf numFmtId="0" fontId="20" fillId="0" borderId="0" xfId="77" applyFont="1"/>
    <xf numFmtId="0" fontId="2" fillId="2" borderId="40" xfId="0" applyFont="1" applyFill="1" applyBorder="1" applyAlignment="1">
      <alignment vertical="center"/>
    </xf>
    <xf numFmtId="0" fontId="2" fillId="2" borderId="41" xfId="0" applyFont="1" applyFill="1" applyBorder="1" applyAlignment="1">
      <alignment vertical="center"/>
    </xf>
    <xf numFmtId="0" fontId="27" fillId="0" borderId="0" xfId="77" applyFont="1"/>
    <xf numFmtId="0" fontId="8" fillId="0" borderId="25" xfId="77" applyFont="1" applyBorder="1" applyAlignment="1">
      <alignment vertical="center" wrapText="1"/>
    </xf>
    <xf numFmtId="0" fontId="24" fillId="0" borderId="0" xfId="77" applyFont="1"/>
    <xf numFmtId="0" fontId="8" fillId="0" borderId="25" xfId="77" applyFont="1" applyBorder="1" applyAlignment="1">
      <alignment horizontal="justify" vertical="center" wrapText="1"/>
    </xf>
    <xf numFmtId="0" fontId="2" fillId="2" borderId="45" xfId="77" applyFont="1" applyFill="1" applyBorder="1" applyAlignment="1">
      <alignment horizontal="center" vertical="center" wrapText="1"/>
    </xf>
    <xf numFmtId="0" fontId="2" fillId="2" borderId="46" xfId="77" applyFont="1" applyFill="1" applyBorder="1" applyAlignment="1">
      <alignment horizontal="center" vertical="center" wrapText="1"/>
    </xf>
    <xf numFmtId="0" fontId="2" fillId="2" borderId="47" xfId="77" applyFont="1" applyFill="1" applyBorder="1" applyAlignment="1">
      <alignment horizontal="center" vertical="center" wrapText="1"/>
    </xf>
    <xf numFmtId="43" fontId="8" fillId="0" borderId="26" xfId="49" applyFont="1" applyBorder="1" applyAlignment="1">
      <alignment horizontal="center" vertical="center" wrapText="1"/>
    </xf>
    <xf numFmtId="0" fontId="8" fillId="0" borderId="25" xfId="77" applyFont="1" applyBorder="1" applyAlignment="1">
      <alignment horizontal="center" vertical="center" wrapText="1"/>
    </xf>
    <xf numFmtId="43" fontId="9" fillId="0" borderId="25" xfId="49" applyFont="1" applyBorder="1" applyAlignment="1">
      <alignment horizontal="center" vertical="center" wrapText="1"/>
    </xf>
    <xf numFmtId="43" fontId="9" fillId="0" borderId="25" xfId="49" applyFont="1" applyBorder="1" applyAlignment="1">
      <alignment horizontal="justify" vertical="center" wrapText="1"/>
    </xf>
    <xf numFmtId="0" fontId="9" fillId="0" borderId="25" xfId="77" applyFont="1" applyBorder="1" applyAlignment="1">
      <alignment horizontal="center" vertical="center" wrapText="1"/>
    </xf>
    <xf numFmtId="0" fontId="2" fillId="2" borderId="48" xfId="0" applyFont="1" applyFill="1" applyBorder="1" applyAlignment="1">
      <alignment vertical="center"/>
    </xf>
    <xf numFmtId="0" fontId="9" fillId="0" borderId="25"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2" borderId="42" xfId="61" applyFont="1" applyFill="1" applyBorder="1" applyAlignment="1" applyProtection="1">
      <alignment horizontal="center" vertical="center" wrapText="1"/>
      <protection locked="0"/>
    </xf>
    <xf numFmtId="0" fontId="2" fillId="2" borderId="45" xfId="61" applyFont="1" applyFill="1" applyBorder="1" applyAlignment="1" applyProtection="1">
      <alignment horizontal="center" vertical="center" wrapText="1"/>
      <protection locked="0"/>
    </xf>
    <xf numFmtId="0" fontId="2" fillId="2" borderId="46" xfId="0" applyFont="1" applyFill="1" applyBorder="1" applyAlignment="1">
      <alignment horizontal="center" vertical="center" wrapText="1"/>
    </xf>
    <xf numFmtId="0" fontId="9" fillId="0" borderId="29" xfId="0" applyFont="1" applyBorder="1" applyAlignment="1">
      <alignment horizontal="justify" vertical="center"/>
    </xf>
    <xf numFmtId="171" fontId="9" fillId="0" borderId="29" xfId="0" applyNumberFormat="1" applyFont="1" applyBorder="1" applyAlignment="1">
      <alignment horizontal="justify" vertical="center"/>
    </xf>
    <xf numFmtId="1" fontId="9" fillId="0" borderId="29" xfId="0" applyNumberFormat="1" applyFont="1" applyBorder="1" applyAlignment="1">
      <alignment horizontal="justify" vertical="center"/>
    </xf>
    <xf numFmtId="0" fontId="8" fillId="0" borderId="29" xfId="0" applyFont="1" applyBorder="1" applyAlignment="1">
      <alignment horizontal="center" vertical="center"/>
    </xf>
    <xf numFmtId="0" fontId="9" fillId="0" borderId="26" xfId="0" applyFont="1" applyBorder="1" applyAlignment="1">
      <alignment horizontal="justify" vertical="center"/>
    </xf>
    <xf numFmtId="1" fontId="9" fillId="0" borderId="26" xfId="0" applyNumberFormat="1" applyFont="1" applyBorder="1" applyAlignment="1">
      <alignment horizontal="justify" vertical="center"/>
    </xf>
    <xf numFmtId="0" fontId="6" fillId="0" borderId="0" xfId="0" applyFont="1"/>
    <xf numFmtId="0" fontId="11" fillId="0" borderId="0" xfId="0" applyFont="1"/>
    <xf numFmtId="0" fontId="28" fillId="0" borderId="0" xfId="0" applyFont="1"/>
    <xf numFmtId="0" fontId="29" fillId="0" borderId="0" xfId="0" applyFont="1" applyAlignment="1" applyProtection="1">
      <alignment horizontal="left"/>
      <protection locked="0"/>
    </xf>
    <xf numFmtId="0" fontId="18" fillId="0" borderId="0" xfId="0" applyFont="1" applyAlignment="1">
      <alignment horizontal="center" vertical="top"/>
    </xf>
    <xf numFmtId="0" fontId="17" fillId="0" borderId="0" xfId="0" applyFont="1" applyAlignment="1">
      <alignment horizontal="center" vertical="top"/>
    </xf>
    <xf numFmtId="43" fontId="9" fillId="0" borderId="29" xfId="0" applyNumberFormat="1" applyFont="1" applyBorder="1" applyAlignment="1">
      <alignment horizontal="justify" vertical="center"/>
    </xf>
    <xf numFmtId="43" fontId="8" fillId="0" borderId="29" xfId="0" applyNumberFormat="1" applyFont="1" applyBorder="1" applyAlignment="1">
      <alignment horizontal="justify" vertical="center"/>
    </xf>
    <xf numFmtId="43" fontId="9" fillId="0" borderId="26" xfId="0" applyNumberFormat="1" applyFont="1" applyBorder="1" applyAlignment="1">
      <alignment horizontal="justify" vertical="center"/>
    </xf>
    <xf numFmtId="0" fontId="4" fillId="0" borderId="31" xfId="106" applyFont="1" applyBorder="1" applyAlignment="1" applyProtection="1">
      <alignment horizontal="center" vertical="center"/>
      <protection locked="0"/>
    </xf>
    <xf numFmtId="0" fontId="4" fillId="0" borderId="33" xfId="106" applyFont="1" applyBorder="1" applyAlignment="1" applyProtection="1">
      <alignment horizontal="center" vertical="center"/>
      <protection locked="0"/>
    </xf>
    <xf numFmtId="0" fontId="2" fillId="2" borderId="41" xfId="0" applyFont="1" applyFill="1" applyBorder="1" applyAlignment="1">
      <alignment horizontal="left" vertical="center"/>
    </xf>
    <xf numFmtId="0" fontId="10" fillId="0" borderId="25" xfId="61" applyFont="1" applyBorder="1" applyAlignment="1" applyProtection="1">
      <alignment horizontal="center" vertical="center" wrapText="1"/>
      <protection locked="0"/>
    </xf>
    <xf numFmtId="0" fontId="9" fillId="0" borderId="25" xfId="0" applyFont="1" applyBorder="1" applyAlignment="1">
      <alignment horizontal="justify" vertical="center"/>
    </xf>
    <xf numFmtId="0" fontId="8" fillId="0" borderId="25" xfId="0" applyFont="1" applyBorder="1" applyAlignment="1">
      <alignment horizontal="justify" vertical="center"/>
    </xf>
    <xf numFmtId="43" fontId="8" fillId="0" borderId="25" xfId="0" applyNumberFormat="1" applyFont="1" applyBorder="1" applyAlignment="1">
      <alignment horizontal="justify" vertical="center"/>
    </xf>
    <xf numFmtId="0" fontId="2" fillId="2" borderId="40" xfId="0" applyFont="1" applyFill="1" applyBorder="1" applyAlignment="1">
      <alignment horizontal="left" vertical="center"/>
    </xf>
    <xf numFmtId="43" fontId="9" fillId="0" borderId="25" xfId="0" applyNumberFormat="1" applyFont="1" applyBorder="1" applyAlignment="1">
      <alignment horizontal="center" vertical="center"/>
    </xf>
    <xf numFmtId="43" fontId="9" fillId="0" borderId="25" xfId="0" applyNumberFormat="1" applyFont="1" applyBorder="1" applyAlignment="1">
      <alignment horizontal="justify" vertical="center"/>
    </xf>
    <xf numFmtId="0" fontId="9" fillId="0" borderId="25" xfId="0" applyFont="1" applyBorder="1" applyAlignment="1">
      <alignment horizontal="justify"/>
    </xf>
    <xf numFmtId="43" fontId="9" fillId="0" borderId="25" xfId="0" applyNumberFormat="1" applyFont="1" applyBorder="1" applyAlignment="1">
      <alignment horizontal="justify"/>
    </xf>
    <xf numFmtId="0" fontId="23" fillId="0" borderId="0" xfId="0" applyFont="1"/>
    <xf numFmtId="43" fontId="11" fillId="0" borderId="0" xfId="0" applyNumberFormat="1" applyFont="1"/>
    <xf numFmtId="0" fontId="8" fillId="0" borderId="0" xfId="0" applyFont="1" applyAlignment="1">
      <alignment horizontal="center"/>
    </xf>
    <xf numFmtId="2" fontId="9" fillId="0" borderId="0" xfId="0" applyNumberFormat="1" applyFont="1"/>
    <xf numFmtId="0" fontId="9" fillId="0" borderId="0" xfId="0" applyFont="1"/>
    <xf numFmtId="43" fontId="9" fillId="0" borderId="25" xfId="46" applyFont="1" applyBorder="1" applyAlignment="1" applyProtection="1">
      <alignment vertical="top"/>
      <protection locked="0"/>
    </xf>
    <xf numFmtId="43" fontId="9" fillId="0" borderId="25" xfId="46" applyFont="1" applyBorder="1" applyAlignment="1" applyProtection="1">
      <alignment vertical="center"/>
      <protection locked="0"/>
    </xf>
    <xf numFmtId="0" fontId="9" fillId="0" borderId="25" xfId="0" applyFont="1" applyBorder="1" applyAlignment="1" applyProtection="1">
      <alignment vertical="top"/>
      <protection locked="0"/>
    </xf>
    <xf numFmtId="0" fontId="14" fillId="0" borderId="0" xfId="0" applyFont="1"/>
    <xf numFmtId="0" fontId="15" fillId="0" borderId="0" xfId="0" applyFont="1" applyAlignment="1">
      <alignment horizontal="left" vertical="top"/>
    </xf>
    <xf numFmtId="0" fontId="15" fillId="0" borderId="0" xfId="0" applyFont="1" applyAlignment="1">
      <alignment horizontal="center" vertical="top"/>
    </xf>
    <xf numFmtId="0" fontId="16" fillId="0" borderId="0" xfId="0" applyFont="1" applyAlignment="1">
      <alignment horizontal="left" vertical="top" indent="9"/>
    </xf>
    <xf numFmtId="0" fontId="16" fillId="0" borderId="0" xfId="0" applyFont="1" applyAlignment="1">
      <alignment horizontal="center" vertical="top"/>
    </xf>
    <xf numFmtId="0" fontId="31" fillId="3" borderId="0" xfId="72" applyFont="1" applyFill="1" applyAlignment="1">
      <alignment vertical="center"/>
    </xf>
    <xf numFmtId="0" fontId="4" fillId="3" borderId="0" xfId="72" applyFont="1" applyFill="1"/>
    <xf numFmtId="0" fontId="4" fillId="3" borderId="0" xfId="72" applyFont="1" applyFill="1" applyAlignment="1">
      <alignment vertical="center"/>
    </xf>
    <xf numFmtId="0" fontId="31" fillId="3" borderId="0" xfId="72" applyFont="1" applyFill="1"/>
    <xf numFmtId="0" fontId="32" fillId="0" borderId="0" xfId="72" applyFont="1" applyAlignment="1">
      <alignment horizontal="justify" vertical="center"/>
    </xf>
    <xf numFmtId="0" fontId="33" fillId="0" borderId="25" xfId="79" applyFont="1" applyBorder="1" applyAlignment="1">
      <alignment vertical="center" wrapText="1"/>
    </xf>
    <xf numFmtId="0" fontId="33" fillId="3" borderId="25" xfId="72" applyFont="1" applyFill="1" applyBorder="1" applyAlignment="1">
      <alignment vertical="center" wrapText="1"/>
    </xf>
    <xf numFmtId="0" fontId="34" fillId="3" borderId="0" xfId="72" applyFont="1" applyFill="1"/>
    <xf numFmtId="0" fontId="33" fillId="3" borderId="25" xfId="72" applyFont="1" applyFill="1" applyBorder="1" applyAlignment="1">
      <alignment horizontal="center" vertical="center" wrapText="1"/>
    </xf>
    <xf numFmtId="43" fontId="9" fillId="3" borderId="25" xfId="54" applyFont="1" applyFill="1" applyBorder="1" applyAlignment="1">
      <alignment horizontal="justify" vertical="top" wrapText="1"/>
    </xf>
    <xf numFmtId="43" fontId="1" fillId="0" borderId="0" xfId="1" applyFont="1" applyAlignment="1">
      <alignment horizontal="center" vertical="center"/>
    </xf>
    <xf numFmtId="0" fontId="23" fillId="0" borderId="0" xfId="96" applyFont="1" applyAlignment="1">
      <alignment vertical="center"/>
    </xf>
    <xf numFmtId="0" fontId="1" fillId="0" borderId="0" xfId="96" applyFont="1"/>
    <xf numFmtId="0" fontId="20" fillId="0" borderId="0" xfId="96" applyFont="1"/>
    <xf numFmtId="0" fontId="3" fillId="0" borderId="0" xfId="96" applyFont="1" applyAlignment="1">
      <alignment horizontal="left" vertical="center"/>
    </xf>
    <xf numFmtId="0" fontId="2" fillId="2" borderId="20" xfId="96" applyFont="1" applyFill="1" applyBorder="1" applyAlignment="1">
      <alignment horizontal="center" vertical="center" wrapText="1"/>
    </xf>
    <xf numFmtId="43" fontId="35" fillId="0" borderId="26" xfId="1" applyFont="1" applyBorder="1" applyAlignment="1">
      <alignment horizontal="center" vertical="center" wrapText="1"/>
    </xf>
    <xf numFmtId="0" fontId="3" fillId="0" borderId="31" xfId="96" applyFont="1" applyBorder="1" applyAlignment="1">
      <alignment horizontal="justify" vertical="center"/>
    </xf>
    <xf numFmtId="41" fontId="3" fillId="0" borderId="31" xfId="96" applyNumberFormat="1" applyFont="1" applyBorder="1" applyAlignment="1">
      <alignment horizontal="center" vertical="center"/>
    </xf>
    <xf numFmtId="0" fontId="3" fillId="0" borderId="31" xfId="96" applyFont="1" applyBorder="1" applyAlignment="1">
      <alignment horizontal="center" vertical="center"/>
    </xf>
    <xf numFmtId="0" fontId="4" fillId="0" borderId="31" xfId="96" applyFont="1" applyBorder="1" applyAlignment="1">
      <alignment horizontal="justify" vertical="center"/>
    </xf>
    <xf numFmtId="41" fontId="4" fillId="0" borderId="31" xfId="96" applyNumberFormat="1" applyFont="1" applyBorder="1" applyAlignment="1" applyProtection="1">
      <alignment horizontal="center" vertical="center"/>
      <protection locked="0"/>
    </xf>
    <xf numFmtId="170" fontId="4" fillId="0" borderId="31" xfId="46" applyNumberFormat="1" applyFont="1" applyBorder="1" applyAlignment="1" applyProtection="1">
      <alignment horizontal="center" vertical="center"/>
    </xf>
    <xf numFmtId="41" fontId="4" fillId="0" borderId="31" xfId="96" applyNumberFormat="1" applyFont="1" applyBorder="1" applyAlignment="1">
      <alignment vertical="center"/>
    </xf>
    <xf numFmtId="41" fontId="4" fillId="0" borderId="31" xfId="46" applyNumberFormat="1" applyFont="1" applyBorder="1" applyAlignment="1">
      <alignment vertical="center"/>
    </xf>
    <xf numFmtId="0" fontId="27" fillId="0" borderId="0" xfId="96" applyFont="1" applyAlignment="1">
      <alignment horizontal="justify" vertical="center"/>
    </xf>
    <xf numFmtId="41" fontId="27" fillId="0" borderId="0" xfId="96" applyNumberFormat="1" applyFont="1" applyAlignment="1">
      <alignment vertical="center"/>
    </xf>
    <xf numFmtId="41" fontId="27" fillId="0" borderId="0" xfId="46" applyNumberFormat="1" applyFont="1" applyBorder="1" applyAlignment="1">
      <alignment vertical="center"/>
    </xf>
    <xf numFmtId="167" fontId="27" fillId="0" borderId="0" xfId="46" applyNumberFormat="1" applyFont="1" applyBorder="1" applyAlignment="1">
      <alignment vertical="center"/>
    </xf>
    <xf numFmtId="0" fontId="22" fillId="0" borderId="0" xfId="96" applyFont="1"/>
    <xf numFmtId="0" fontId="25" fillId="0" borderId="0" xfId="96" applyFont="1" applyAlignment="1">
      <alignment horizontal="left" vertical="top"/>
    </xf>
    <xf numFmtId="0" fontId="17" fillId="0" borderId="0" xfId="96" applyFont="1" applyAlignment="1">
      <alignment horizontal="left" vertical="top"/>
    </xf>
    <xf numFmtId="0" fontId="18" fillId="0" borderId="0" xfId="96" applyFont="1" applyAlignment="1">
      <alignment horizontal="left" vertical="top"/>
    </xf>
    <xf numFmtId="0" fontId="17" fillId="0" borderId="0" xfId="96" applyFont="1" applyAlignment="1">
      <alignment horizontal="left" vertical="top" indent="9"/>
    </xf>
    <xf numFmtId="0" fontId="3" fillId="0" borderId="0" xfId="96" applyFont="1" applyAlignment="1">
      <alignment horizontal="center" vertical="center"/>
    </xf>
    <xf numFmtId="167" fontId="35" fillId="0" borderId="26" xfId="1" applyNumberFormat="1" applyFont="1" applyBorder="1" applyAlignment="1">
      <alignment horizontal="center" vertical="center" wrapText="1"/>
    </xf>
    <xf numFmtId="43" fontId="27" fillId="0" borderId="0" xfId="46" applyFont="1" applyBorder="1" applyAlignment="1">
      <alignment vertical="center"/>
    </xf>
    <xf numFmtId="0" fontId="27" fillId="0" borderId="0" xfId="96" applyFont="1" applyAlignment="1">
      <alignment vertical="center"/>
    </xf>
    <xf numFmtId="170" fontId="27" fillId="0" borderId="0" xfId="46" applyNumberFormat="1" applyFont="1" applyBorder="1" applyAlignment="1">
      <alignment vertical="center"/>
    </xf>
    <xf numFmtId="11" fontId="1" fillId="0" borderId="0" xfId="96" applyNumberFormat="1" applyFont="1"/>
    <xf numFmtId="0" fontId="4" fillId="0" borderId="0" xfId="0" applyFont="1"/>
    <xf numFmtId="0" fontId="23" fillId="0" borderId="0" xfId="0" applyFont="1" applyAlignment="1">
      <alignment horizontal="justify" vertical="center"/>
    </xf>
    <xf numFmtId="1" fontId="1" fillId="0" borderId="0" xfId="0" applyNumberFormat="1" applyFont="1"/>
    <xf numFmtId="0" fontId="2" fillId="2" borderId="43" xfId="0" applyFont="1" applyFill="1" applyBorder="1" applyAlignment="1">
      <alignment horizontal="center" vertical="center"/>
    </xf>
    <xf numFmtId="0" fontId="9" fillId="0" borderId="25" xfId="0" applyFont="1" applyBorder="1" applyAlignment="1">
      <alignment vertical="center" wrapText="1"/>
    </xf>
    <xf numFmtId="173" fontId="9" fillId="0" borderId="25" xfId="0" applyNumberFormat="1" applyFont="1" applyBorder="1" applyAlignment="1">
      <alignment horizontal="right" vertical="center"/>
    </xf>
    <xf numFmtId="0" fontId="24" fillId="0" borderId="0" xfId="0" applyFont="1" applyAlignment="1">
      <alignment horizontal="justify" vertical="center"/>
    </xf>
    <xf numFmtId="173" fontId="9" fillId="0" borderId="25" xfId="0" applyNumberFormat="1" applyFont="1" applyBorder="1" applyAlignment="1">
      <alignment horizontal="right" vertical="center" wrapText="1"/>
    </xf>
    <xf numFmtId="0" fontId="9" fillId="0" borderId="25" xfId="0" applyFont="1" applyBorder="1" applyAlignment="1">
      <alignment horizontal="center" vertical="center" wrapText="1"/>
    </xf>
    <xf numFmtId="173" fontId="9" fillId="0" borderId="25" xfId="0" applyNumberFormat="1" applyFont="1" applyBorder="1" applyAlignment="1">
      <alignment horizontal="justify" vertical="center" wrapText="1"/>
    </xf>
    <xf numFmtId="0" fontId="18"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applyAlignment="1">
      <alignment wrapText="1"/>
    </xf>
    <xf numFmtId="0" fontId="26" fillId="2" borderId="46" xfId="0" applyFont="1" applyFill="1" applyBorder="1" applyAlignment="1">
      <alignment horizontal="center" vertical="center" wrapText="1"/>
    </xf>
    <xf numFmtId="172" fontId="9" fillId="0" borderId="25" xfId="0" applyNumberFormat="1" applyFont="1" applyBorder="1" applyAlignment="1">
      <alignment horizontal="center" vertical="center"/>
    </xf>
    <xf numFmtId="1" fontId="9" fillId="0" borderId="25" xfId="0" applyNumberFormat="1" applyFont="1" applyBorder="1" applyAlignment="1">
      <alignment horizontal="center" vertical="center"/>
    </xf>
    <xf numFmtId="172" fontId="9" fillId="0" borderId="25" xfId="0" applyNumberFormat="1" applyFont="1" applyBorder="1" applyAlignment="1">
      <alignment horizontal="right" vertical="center"/>
    </xf>
    <xf numFmtId="1" fontId="18" fillId="0" borderId="0" xfId="0" applyNumberFormat="1" applyFont="1" applyAlignment="1">
      <alignment vertical="top"/>
    </xf>
    <xf numFmtId="1" fontId="17" fillId="0" borderId="0" xfId="0" applyNumberFormat="1" applyFont="1" applyAlignment="1">
      <alignment vertical="top"/>
    </xf>
    <xf numFmtId="0" fontId="17" fillId="0" borderId="0" xfId="0" applyFont="1" applyAlignment="1">
      <alignment vertical="center"/>
    </xf>
    <xf numFmtId="167" fontId="1" fillId="0" borderId="0" xfId="1" applyNumberFormat="1" applyFont="1" applyAlignment="1"/>
    <xf numFmtId="0" fontId="2" fillId="2" borderId="60" xfId="0" applyFont="1" applyFill="1" applyBorder="1" applyAlignment="1">
      <alignment horizontal="center" vertical="center" wrapText="1"/>
    </xf>
    <xf numFmtId="0" fontId="2" fillId="2" borderId="45" xfId="0" applyFont="1" applyFill="1" applyBorder="1" applyAlignment="1">
      <alignment horizontal="center" wrapText="1"/>
    </xf>
    <xf numFmtId="0" fontId="24" fillId="0" borderId="0" xfId="0" applyFont="1"/>
    <xf numFmtId="0" fontId="8" fillId="0" borderId="25" xfId="0" applyFont="1" applyBorder="1" applyAlignment="1">
      <alignment horizontal="center" vertical="center" wrapText="1"/>
    </xf>
    <xf numFmtId="167" fontId="20" fillId="0" borderId="0" xfId="1" applyNumberFormat="1" applyFont="1" applyAlignment="1"/>
    <xf numFmtId="167" fontId="3" fillId="0" borderId="0" xfId="1" applyNumberFormat="1" applyFont="1" applyBorder="1" applyAlignment="1">
      <alignment vertical="center"/>
    </xf>
    <xf numFmtId="0" fontId="26" fillId="2" borderId="20" xfId="0" applyFont="1" applyFill="1" applyBorder="1" applyAlignment="1">
      <alignment horizontal="center" vertical="center" wrapText="1"/>
    </xf>
    <xf numFmtId="167" fontId="9" fillId="0" borderId="25" xfId="1" applyNumberFormat="1" applyFont="1" applyFill="1" applyBorder="1" applyAlignment="1">
      <alignment vertical="center"/>
    </xf>
    <xf numFmtId="167" fontId="9" fillId="0" borderId="25" xfId="1" applyNumberFormat="1" applyFont="1" applyFill="1" applyBorder="1" applyAlignment="1">
      <alignment horizontal="center" vertical="center"/>
    </xf>
    <xf numFmtId="167" fontId="9" fillId="0" borderId="25" xfId="1" applyNumberFormat="1" applyFont="1" applyBorder="1" applyAlignment="1">
      <alignment vertical="center"/>
    </xf>
    <xf numFmtId="167" fontId="9" fillId="0" borderId="28" xfId="1" applyNumberFormat="1" applyFont="1" applyBorder="1" applyAlignment="1">
      <alignment vertical="center"/>
    </xf>
    <xf numFmtId="167" fontId="2" fillId="2" borderId="20" xfId="1" applyNumberFormat="1" applyFont="1" applyFill="1" applyBorder="1" applyAlignment="1">
      <alignment vertical="center"/>
    </xf>
    <xf numFmtId="4" fontId="9" fillId="0" borderId="25" xfId="0" applyNumberFormat="1" applyFont="1" applyBorder="1" applyAlignment="1">
      <alignment horizontal="center" vertical="center" wrapText="1"/>
    </xf>
    <xf numFmtId="167" fontId="9" fillId="0" borderId="25" xfId="1" applyNumberFormat="1" applyFont="1" applyBorder="1" applyAlignment="1">
      <alignment vertical="center" wrapText="1"/>
    </xf>
    <xf numFmtId="0" fontId="36" fillId="0" borderId="0" xfId="0" applyFont="1"/>
    <xf numFmtId="0" fontId="41" fillId="0" borderId="0" xfId="0" applyFont="1"/>
    <xf numFmtId="0" fontId="43" fillId="2" borderId="37" xfId="0" applyFont="1" applyFill="1" applyBorder="1" applyAlignment="1">
      <alignment horizontal="center" vertical="center" wrapText="1"/>
    </xf>
    <xf numFmtId="0" fontId="43" fillId="2" borderId="38" xfId="0" applyFont="1" applyFill="1" applyBorder="1" applyAlignment="1">
      <alignment horizontal="center" vertical="center" wrapText="1"/>
    </xf>
    <xf numFmtId="0" fontId="44" fillId="0" borderId="0" xfId="0" applyFont="1" applyAlignment="1">
      <alignment horizontal="justify"/>
    </xf>
    <xf numFmtId="0" fontId="20" fillId="0" borderId="0" xfId="0" applyFont="1" applyProtection="1">
      <protection locked="0"/>
    </xf>
    <xf numFmtId="0" fontId="28" fillId="0" borderId="0" xfId="0" applyFont="1" applyProtection="1">
      <protection locked="0"/>
    </xf>
    <xf numFmtId="0" fontId="47" fillId="0" borderId="0" xfId="0" applyFont="1" applyProtection="1">
      <protection locked="0"/>
    </xf>
    <xf numFmtId="0" fontId="23" fillId="0" borderId="0" xfId="61" applyFont="1"/>
    <xf numFmtId="0" fontId="48" fillId="2" borderId="62" xfId="61" applyFont="1" applyFill="1" applyBorder="1" applyAlignment="1">
      <alignment horizontal="left" vertical="center" wrapText="1"/>
    </xf>
    <xf numFmtId="0" fontId="50" fillId="2" borderId="0" xfId="61" applyFont="1" applyFill="1" applyAlignment="1">
      <alignment horizontal="center" vertical="center" wrapText="1"/>
    </xf>
    <xf numFmtId="0" fontId="51" fillId="2" borderId="15" xfId="61" applyFont="1" applyFill="1" applyBorder="1" applyAlignment="1">
      <alignment horizontal="center" vertical="center"/>
    </xf>
    <xf numFmtId="0" fontId="52" fillId="0" borderId="25" xfId="61" applyFont="1" applyBorder="1" applyAlignment="1">
      <alignment horizontal="center" vertical="center" wrapText="1"/>
    </xf>
    <xf numFmtId="0" fontId="49" fillId="0" borderId="25" xfId="61" applyFont="1" applyBorder="1" applyAlignment="1">
      <alignment horizontal="left" vertical="center" wrapText="1"/>
    </xf>
    <xf numFmtId="0" fontId="9" fillId="0" borderId="25" xfId="61" applyFont="1" applyBorder="1"/>
    <xf numFmtId="0" fontId="24" fillId="0" borderId="0" xfId="61" applyFont="1"/>
    <xf numFmtId="0" fontId="52" fillId="0" borderId="25" xfId="61" applyFont="1" applyBorder="1" applyAlignment="1">
      <alignment horizontal="center" vertical="center"/>
    </xf>
    <xf numFmtId="0" fontId="49" fillId="0" borderId="25" xfId="61" applyFont="1" applyBorder="1" applyAlignment="1">
      <alignment vertical="center" wrapText="1"/>
    </xf>
    <xf numFmtId="0" fontId="46" fillId="0" borderId="25" xfId="61" applyFont="1" applyBorder="1" applyAlignment="1">
      <alignment horizontal="justify" vertical="top"/>
    </xf>
    <xf numFmtId="0" fontId="9" fillId="0" borderId="25" xfId="61" applyFont="1" applyBorder="1" applyAlignment="1">
      <alignment horizontal="justify" vertical="top"/>
    </xf>
    <xf numFmtId="0" fontId="9" fillId="0" borderId="25" xfId="61" applyFont="1" applyBorder="1" applyAlignment="1">
      <alignment horizontal="center" vertical="center"/>
    </xf>
    <xf numFmtId="0" fontId="28" fillId="0" borderId="0" xfId="61" applyFont="1"/>
    <xf numFmtId="0" fontId="53" fillId="0" borderId="0" xfId="61" applyFont="1" applyAlignment="1">
      <alignment horizontal="right" vertical="center"/>
    </xf>
    <xf numFmtId="0" fontId="53" fillId="0" borderId="7" xfId="61" applyFont="1" applyBorder="1" applyAlignment="1">
      <alignment vertical="center"/>
    </xf>
    <xf numFmtId="0" fontId="53" fillId="0" borderId="0" xfId="61" applyFont="1" applyAlignment="1">
      <alignment vertical="center"/>
    </xf>
    <xf numFmtId="0" fontId="53" fillId="0" borderId="7" xfId="61" applyFont="1" applyBorder="1" applyAlignment="1">
      <alignment horizontal="center" vertical="center"/>
    </xf>
    <xf numFmtId="0" fontId="54" fillId="0" borderId="0" xfId="61" applyFont="1"/>
    <xf numFmtId="0" fontId="53" fillId="0" borderId="0" xfId="61" applyFont="1" applyAlignment="1">
      <alignment horizontal="center" vertical="center"/>
    </xf>
    <xf numFmtId="0" fontId="11" fillId="0" borderId="0" xfId="61" applyFont="1"/>
    <xf numFmtId="0" fontId="55" fillId="0" borderId="0" xfId="61" applyFont="1" applyAlignment="1">
      <alignment horizontal="justify"/>
    </xf>
    <xf numFmtId="0" fontId="55" fillId="0" borderId="0" xfId="61" applyFont="1"/>
    <xf numFmtId="0" fontId="56" fillId="0" borderId="0" xfId="61" applyFont="1"/>
    <xf numFmtId="0" fontId="57" fillId="0" borderId="0" xfId="61" applyFont="1" applyAlignment="1">
      <alignment vertical="center"/>
    </xf>
    <xf numFmtId="0" fontId="58" fillId="0" borderId="0" xfId="0" applyFont="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xf>
    <xf numFmtId="0" fontId="58" fillId="0" borderId="0" xfId="0" applyFont="1"/>
    <xf numFmtId="0" fontId="53" fillId="0" borderId="7" xfId="0" applyFont="1" applyBorder="1" applyAlignment="1" applyProtection="1">
      <alignment vertical="center"/>
      <protection locked="0"/>
    </xf>
    <xf numFmtId="0" fontId="54" fillId="0" borderId="7" xfId="0" applyFont="1" applyBorder="1" applyProtection="1">
      <protection locked="0"/>
    </xf>
    <xf numFmtId="0" fontId="53" fillId="0" borderId="7" xfId="0" applyFont="1" applyBorder="1" applyAlignment="1" applyProtection="1">
      <alignment horizontal="left" vertical="center"/>
      <protection locked="0"/>
    </xf>
    <xf numFmtId="0" fontId="54" fillId="0" borderId="0" xfId="0" applyFont="1" applyProtection="1">
      <protection locked="0"/>
    </xf>
    <xf numFmtId="0" fontId="53" fillId="0" borderId="0" xfId="0" applyFont="1" applyAlignment="1" applyProtection="1">
      <alignment vertical="center"/>
      <protection locked="0"/>
    </xf>
    <xf numFmtId="0" fontId="11" fillId="0" borderId="0" xfId="0" applyFont="1" applyProtection="1">
      <protection locked="0"/>
    </xf>
    <xf numFmtId="0" fontId="53" fillId="0" borderId="0" xfId="0" applyFont="1" applyAlignment="1" applyProtection="1">
      <alignment horizontal="left" vertical="center"/>
      <protection locked="0"/>
    </xf>
    <xf numFmtId="0" fontId="60" fillId="0" borderId="0" xfId="0" applyFont="1" applyProtection="1">
      <protection locked="0"/>
    </xf>
    <xf numFmtId="169" fontId="21" fillId="0" borderId="31" xfId="0" quotePrefix="1" applyNumberFormat="1" applyFont="1" applyBorder="1" applyAlignment="1">
      <alignment horizontal="center"/>
    </xf>
    <xf numFmtId="169" fontId="21" fillId="0" borderId="33" xfId="0" quotePrefix="1" applyNumberFormat="1" applyFont="1" applyBorder="1" applyAlignment="1">
      <alignment horizontal="center"/>
    </xf>
    <xf numFmtId="0" fontId="90" fillId="0" borderId="0" xfId="0" applyFont="1" applyProtection="1">
      <protection locked="0"/>
    </xf>
    <xf numFmtId="0" fontId="89" fillId="0" borderId="0" xfId="0" applyFont="1" applyAlignment="1" applyProtection="1">
      <alignment vertical="center"/>
      <protection locked="0"/>
    </xf>
    <xf numFmtId="0" fontId="91" fillId="0" borderId="0" xfId="0" applyFont="1" applyProtection="1">
      <protection locked="0"/>
    </xf>
    <xf numFmtId="0" fontId="92" fillId="0" borderId="0" xfId="0" applyFont="1" applyAlignment="1" applyProtection="1">
      <alignment horizontal="center"/>
      <protection locked="0"/>
    </xf>
    <xf numFmtId="43" fontId="2" fillId="2" borderId="46" xfId="1" applyFont="1" applyFill="1" applyBorder="1" applyAlignment="1">
      <alignment horizontal="center" vertical="center" wrapText="1"/>
    </xf>
    <xf numFmtId="43" fontId="2" fillId="2" borderId="20" xfId="1" applyFont="1" applyFill="1" applyBorder="1" applyAlignment="1">
      <alignment horizontal="center" vertical="center" wrapText="1"/>
    </xf>
    <xf numFmtId="43" fontId="1" fillId="0" borderId="0" xfId="1" applyFont="1"/>
    <xf numFmtId="9" fontId="35" fillId="0" borderId="26" xfId="2" applyFont="1" applyBorder="1" applyAlignment="1">
      <alignment horizontal="center" vertical="center" wrapText="1"/>
    </xf>
    <xf numFmtId="43" fontId="94" fillId="0" borderId="26" xfId="1" applyFont="1" applyBorder="1" applyAlignment="1">
      <alignment horizontal="center" vertical="center" wrapText="1"/>
    </xf>
    <xf numFmtId="10" fontId="35" fillId="0" borderId="26" xfId="2" applyNumberFormat="1" applyFont="1" applyBorder="1" applyAlignment="1">
      <alignment horizontal="center" vertical="center" wrapText="1"/>
    </xf>
    <xf numFmtId="49" fontId="9" fillId="0" borderId="25" xfId="79" applyNumberFormat="1" applyFont="1" applyBorder="1" applyAlignment="1">
      <alignment horizontal="justify" vertical="top" wrapText="1"/>
    </xf>
    <xf numFmtId="49" fontId="10" fillId="3" borderId="25" xfId="54" applyNumberFormat="1" applyFont="1" applyFill="1" applyBorder="1" applyAlignment="1">
      <alignment horizontal="justify" vertical="top" wrapText="1"/>
    </xf>
    <xf numFmtId="175" fontId="33" fillId="0" borderId="26" xfId="2" applyNumberFormat="1" applyFont="1" applyBorder="1" applyAlignment="1">
      <alignment horizontal="center" vertical="center" wrapText="1"/>
    </xf>
    <xf numFmtId="175" fontId="33" fillId="3" borderId="25" xfId="2" applyNumberFormat="1" applyFont="1" applyFill="1" applyBorder="1" applyAlignment="1">
      <alignment horizontal="center" vertical="center" wrapText="1"/>
    </xf>
    <xf numFmtId="175" fontId="11" fillId="0" borderId="0" xfId="2" applyNumberFormat="1" applyFont="1" applyAlignment="1"/>
    <xf numFmtId="0" fontId="1" fillId="0" borderId="0" xfId="0" applyFont="1" applyAlignment="1">
      <alignment horizontal="center"/>
    </xf>
    <xf numFmtId="0" fontId="20" fillId="0" borderId="0" xfId="0" applyFont="1" applyAlignment="1">
      <alignment horizontal="center"/>
    </xf>
    <xf numFmtId="168" fontId="9" fillId="0" borderId="5" xfId="0" applyNumberFormat="1" applyFont="1" applyBorder="1" applyAlignment="1">
      <alignment horizontal="center"/>
    </xf>
    <xf numFmtId="168" fontId="9" fillId="0" borderId="8" xfId="0" applyNumberFormat="1" applyFont="1" applyBorder="1" applyAlignment="1">
      <alignment horizontal="center"/>
    </xf>
    <xf numFmtId="0" fontId="1" fillId="0" borderId="0" xfId="0" applyFont="1" applyAlignment="1">
      <alignment vertical="center"/>
    </xf>
    <xf numFmtId="168" fontId="9" fillId="0" borderId="5" xfId="0" applyNumberFormat="1" applyFont="1" applyBorder="1" applyAlignment="1">
      <alignment vertical="center"/>
    </xf>
    <xf numFmtId="168" fontId="9" fillId="0" borderId="5" xfId="0" applyNumberFormat="1" applyFont="1" applyBorder="1" applyAlignment="1">
      <alignment horizontal="center" vertical="center"/>
    </xf>
    <xf numFmtId="43" fontId="9" fillId="0" borderId="5" xfId="0" applyNumberFormat="1" applyFont="1" applyBorder="1" applyAlignment="1">
      <alignment vertical="center"/>
    </xf>
    <xf numFmtId="43" fontId="9" fillId="0" borderId="0" xfId="0" applyNumberFormat="1" applyFont="1" applyAlignment="1">
      <alignment vertical="center"/>
    </xf>
    <xf numFmtId="43" fontId="21" fillId="0" borderId="30" xfId="0" applyNumberFormat="1" applyFont="1" applyBorder="1" applyAlignment="1">
      <alignment horizontal="center" vertical="center"/>
    </xf>
    <xf numFmtId="0" fontId="7" fillId="0" borderId="0" xfId="0" applyFont="1" applyAlignment="1">
      <alignment vertical="center"/>
    </xf>
    <xf numFmtId="0" fontId="97" fillId="0" borderId="0" xfId="0" applyFont="1"/>
    <xf numFmtId="0" fontId="98" fillId="0" borderId="0" xfId="0" applyFont="1" applyAlignment="1">
      <alignment vertical="center"/>
    </xf>
    <xf numFmtId="43" fontId="20" fillId="0" borderId="0" xfId="1" applyFont="1"/>
    <xf numFmtId="43" fontId="9" fillId="0" borderId="5" xfId="1" applyFont="1" applyBorder="1" applyAlignment="1">
      <alignment vertical="center"/>
    </xf>
    <xf numFmtId="43" fontId="9" fillId="0" borderId="5" xfId="1" applyFont="1" applyBorder="1"/>
    <xf numFmtId="43" fontId="9" fillId="0" borderId="8" xfId="1" applyFont="1" applyBorder="1"/>
    <xf numFmtId="43" fontId="98" fillId="0" borderId="0" xfId="1" applyFont="1"/>
    <xf numFmtId="168" fontId="1" fillId="0" borderId="0" xfId="0" applyNumberFormat="1" applyFont="1" applyAlignment="1">
      <alignment vertical="center"/>
    </xf>
    <xf numFmtId="10" fontId="21" fillId="0" borderId="31" xfId="2" quotePrefix="1" applyNumberFormat="1" applyFont="1" applyBorder="1" applyAlignment="1">
      <alignment horizontal="center" vertical="center"/>
    </xf>
    <xf numFmtId="10" fontId="21" fillId="0" borderId="31" xfId="2" quotePrefix="1" applyNumberFormat="1" applyFont="1" applyBorder="1" applyAlignment="1">
      <alignment horizontal="center"/>
    </xf>
    <xf numFmtId="0" fontId="99" fillId="2" borderId="1" xfId="0" applyFont="1" applyFill="1" applyBorder="1" applyAlignment="1">
      <alignment vertical="center"/>
    </xf>
    <xf numFmtId="0" fontId="99" fillId="2" borderId="24" xfId="0" applyFont="1" applyFill="1" applyBorder="1" applyAlignment="1">
      <alignment horizontal="left" vertical="center"/>
    </xf>
    <xf numFmtId="49" fontId="96" fillId="0" borderId="26" xfId="0" quotePrefix="1" applyNumberFormat="1" applyFont="1" applyBorder="1" applyAlignment="1" applyProtection="1">
      <alignment vertical="top" wrapText="1"/>
      <protection locked="0"/>
    </xf>
    <xf numFmtId="49" fontId="96" fillId="0" borderId="26" xfId="46" quotePrefix="1" applyNumberFormat="1" applyFont="1" applyBorder="1" applyAlignment="1" applyProtection="1">
      <alignment vertical="center" wrapText="1"/>
      <protection locked="0"/>
    </xf>
    <xf numFmtId="49" fontId="96" fillId="0" borderId="25" xfId="0" quotePrefix="1" applyNumberFormat="1" applyFont="1" applyBorder="1" applyAlignment="1" applyProtection="1">
      <alignment vertical="top" wrapText="1"/>
      <protection locked="0"/>
    </xf>
    <xf numFmtId="49" fontId="96" fillId="0" borderId="25" xfId="46" quotePrefix="1" applyNumberFormat="1" applyFont="1" applyBorder="1" applyAlignment="1" applyProtection="1">
      <alignment vertical="center" wrapText="1"/>
      <protection locked="0"/>
    </xf>
    <xf numFmtId="1" fontId="9" fillId="0" borderId="29" xfId="0" applyNumberFormat="1" applyFont="1" applyBorder="1" applyAlignment="1">
      <alignment horizontal="center" vertical="center"/>
    </xf>
    <xf numFmtId="0" fontId="9" fillId="0" borderId="77" xfId="0" applyFont="1" applyBorder="1" applyAlignment="1">
      <alignment horizontal="justify" vertical="center"/>
    </xf>
    <xf numFmtId="171" fontId="9" fillId="0" borderId="77" xfId="0" applyNumberFormat="1" applyFont="1" applyBorder="1" applyAlignment="1">
      <alignment horizontal="justify" vertical="center"/>
    </xf>
    <xf numFmtId="1" fontId="9" fillId="0" borderId="77" xfId="0" applyNumberFormat="1" applyFont="1" applyBorder="1" applyAlignment="1">
      <alignment horizontal="justify" vertical="center"/>
    </xf>
    <xf numFmtId="1" fontId="9" fillId="0" borderId="77" xfId="0" applyNumberFormat="1" applyFont="1" applyBorder="1" applyAlignment="1">
      <alignment horizontal="center" vertical="center"/>
    </xf>
    <xf numFmtId="43" fontId="9" fillId="0" borderId="77" xfId="0" applyNumberFormat="1" applyFont="1" applyBorder="1" applyAlignment="1">
      <alignment horizontal="justify" vertical="center"/>
    </xf>
    <xf numFmtId="0" fontId="9" fillId="0" borderId="78" xfId="0" applyFont="1" applyBorder="1" applyAlignment="1">
      <alignment horizontal="justify" vertical="center"/>
    </xf>
    <xf numFmtId="171" fontId="9" fillId="0" borderId="78" xfId="0" applyNumberFormat="1" applyFont="1" applyBorder="1" applyAlignment="1">
      <alignment horizontal="justify" vertical="center"/>
    </xf>
    <xf numFmtId="1" fontId="9" fillId="0" borderId="78" xfId="0" applyNumberFormat="1" applyFont="1" applyBorder="1" applyAlignment="1">
      <alignment horizontal="justify" vertical="center"/>
    </xf>
    <xf numFmtId="1" fontId="9" fillId="0" borderId="78" xfId="0" applyNumberFormat="1" applyFont="1" applyBorder="1" applyAlignment="1">
      <alignment horizontal="center" vertical="center"/>
    </xf>
    <xf numFmtId="43" fontId="9" fillId="0" borderId="78" xfId="0" applyNumberFormat="1" applyFont="1" applyBorder="1" applyAlignment="1">
      <alignment horizontal="justify" vertical="center"/>
    </xf>
    <xf numFmtId="49" fontId="9" fillId="0" borderId="25" xfId="1" applyNumberFormat="1" applyFont="1" applyFill="1" applyBorder="1" applyAlignment="1">
      <alignment vertical="center" wrapText="1"/>
    </xf>
    <xf numFmtId="167" fontId="1" fillId="0" borderId="0" xfId="1" applyNumberFormat="1" applyFont="1" applyAlignment="1">
      <alignment horizontal="center"/>
    </xf>
    <xf numFmtId="167" fontId="20" fillId="0" borderId="0" xfId="1" applyNumberFormat="1" applyFont="1" applyAlignment="1">
      <alignment horizontal="center"/>
    </xf>
    <xf numFmtId="167" fontId="3" fillId="0" borderId="0" xfId="1" applyNumberFormat="1" applyFont="1" applyBorder="1" applyAlignment="1">
      <alignment horizontal="center" vertical="center"/>
    </xf>
    <xf numFmtId="9" fontId="9" fillId="0" borderId="25" xfId="2" applyFont="1" applyFill="1" applyBorder="1" applyAlignment="1">
      <alignment horizontal="center" vertical="center"/>
    </xf>
    <xf numFmtId="167" fontId="9" fillId="0" borderId="25" xfId="1" applyNumberFormat="1" applyFont="1" applyBorder="1" applyAlignment="1">
      <alignment horizontal="center" vertical="center"/>
    </xf>
    <xf numFmtId="167" fontId="9" fillId="0" borderId="28" xfId="1" applyNumberFormat="1" applyFont="1" applyBorder="1" applyAlignment="1">
      <alignment horizontal="center" vertical="center"/>
    </xf>
    <xf numFmtId="167" fontId="2" fillId="2" borderId="20" xfId="1" applyNumberFormat="1" applyFont="1" applyFill="1" applyBorder="1" applyAlignment="1">
      <alignment horizontal="center" vertical="center"/>
    </xf>
    <xf numFmtId="167" fontId="9" fillId="0" borderId="25" xfId="1" applyNumberFormat="1" applyFont="1" applyBorder="1" applyAlignment="1">
      <alignment horizontal="center" vertical="center" wrapText="1"/>
    </xf>
    <xf numFmtId="0" fontId="0" fillId="0" borderId="0" xfId="0" applyAlignment="1">
      <alignment horizontal="left"/>
    </xf>
    <xf numFmtId="43" fontId="0" fillId="0" borderId="0" xfId="0" applyNumberFormat="1" applyAlignment="1">
      <alignment horizontal="left" indent="1"/>
    </xf>
    <xf numFmtId="0" fontId="84" fillId="39" borderId="79" xfId="0" applyFont="1" applyFill="1" applyBorder="1"/>
    <xf numFmtId="0" fontId="84" fillId="39" borderId="80" xfId="0" applyFont="1" applyFill="1" applyBorder="1" applyAlignment="1">
      <alignment horizontal="left"/>
    </xf>
    <xf numFmtId="43" fontId="67" fillId="40" borderId="79" xfId="0" applyNumberFormat="1" applyFont="1" applyFill="1" applyBorder="1" applyAlignment="1">
      <alignment horizontal="left"/>
    </xf>
    <xf numFmtId="43" fontId="84" fillId="39" borderId="79" xfId="1" applyFont="1" applyFill="1" applyBorder="1"/>
    <xf numFmtId="43" fontId="67" fillId="40" borderId="79" xfId="1" applyFont="1" applyFill="1" applyBorder="1"/>
    <xf numFmtId="43" fontId="0" fillId="0" borderId="0" xfId="1" applyFont="1"/>
    <xf numFmtId="43" fontId="84" fillId="39" borderId="80" xfId="1" applyFont="1" applyFill="1" applyBorder="1"/>
    <xf numFmtId="43" fontId="33" fillId="3" borderId="25" xfId="1" applyFont="1" applyFill="1" applyBorder="1" applyAlignment="1">
      <alignment horizontal="center" vertical="center" wrapText="1"/>
    </xf>
    <xf numFmtId="43" fontId="28" fillId="0" borderId="0" xfId="0" applyNumberFormat="1" applyFont="1"/>
    <xf numFmtId="0" fontId="53" fillId="0" borderId="0" xfId="0" applyFont="1" applyAlignment="1" applyProtection="1">
      <alignment horizontal="right" vertical="center"/>
      <protection locked="0"/>
    </xf>
    <xf numFmtId="0" fontId="89" fillId="0" borderId="0" xfId="0" applyFont="1" applyAlignment="1" applyProtection="1">
      <alignment horizontal="center" vertical="center"/>
      <protection locked="0"/>
    </xf>
    <xf numFmtId="0" fontId="89" fillId="0" borderId="0" xfId="0" applyFont="1" applyAlignment="1" applyProtection="1">
      <alignment horizontal="center" vertical="center" wrapText="1"/>
      <protection locked="0"/>
    </xf>
    <xf numFmtId="0" fontId="58" fillId="0" borderId="0" xfId="0" applyFont="1" applyAlignment="1">
      <alignment horizontal="center"/>
    </xf>
    <xf numFmtId="0" fontId="58" fillId="0" borderId="0" xfId="0" applyFont="1" applyAlignment="1">
      <alignment horizontal="center" vertical="center" wrapText="1"/>
    </xf>
    <xf numFmtId="0" fontId="58" fillId="0" borderId="0" xfId="0" applyFont="1" applyAlignment="1" applyProtection="1">
      <alignment horizontal="center" vertical="center" wrapText="1"/>
      <protection locked="0"/>
    </xf>
    <xf numFmtId="0" fontId="58" fillId="0" borderId="0" xfId="0" applyFont="1" applyAlignment="1">
      <alignment horizontal="right"/>
    </xf>
    <xf numFmtId="0" fontId="53" fillId="0" borderId="0" xfId="61" applyFont="1" applyAlignment="1">
      <alignment horizontal="center" vertical="center"/>
    </xf>
    <xf numFmtId="0" fontId="51" fillId="2" borderId="27" xfId="61" applyFont="1" applyFill="1" applyBorder="1" applyAlignment="1">
      <alignment horizontal="center" vertical="center" wrapText="1"/>
    </xf>
    <xf numFmtId="0" fontId="51" fillId="2" borderId="64" xfId="61" applyFont="1" applyFill="1" applyBorder="1" applyAlignment="1">
      <alignment horizontal="center" vertical="center" wrapText="1"/>
    </xf>
    <xf numFmtId="0" fontId="53" fillId="0" borderId="2" xfId="61" applyFont="1" applyBorder="1" applyAlignment="1">
      <alignment horizontal="center" vertical="center"/>
    </xf>
    <xf numFmtId="0" fontId="12" fillId="2" borderId="63" xfId="61" applyFont="1" applyFill="1" applyBorder="1" applyAlignment="1">
      <alignment horizontal="center" vertical="center" wrapText="1"/>
    </xf>
    <xf numFmtId="0" fontId="12" fillId="2" borderId="14" xfId="61" applyFont="1" applyFill="1" applyBorder="1" applyAlignment="1">
      <alignment horizontal="center" vertical="center" wrapText="1"/>
    </xf>
    <xf numFmtId="0" fontId="12" fillId="2" borderId="17" xfId="61" applyFont="1" applyFill="1" applyBorder="1" applyAlignment="1">
      <alignment horizontal="center" vertical="center" wrapText="1"/>
    </xf>
    <xf numFmtId="0" fontId="12" fillId="2" borderId="15" xfId="61" applyFont="1" applyFill="1" applyBorder="1" applyAlignment="1">
      <alignment horizontal="center" vertical="center" wrapText="1"/>
    </xf>
    <xf numFmtId="0" fontId="12" fillId="2" borderId="61" xfId="61" applyFont="1" applyFill="1" applyBorder="1" applyAlignment="1">
      <alignment horizontal="center" vertical="center" wrapText="1"/>
    </xf>
    <xf numFmtId="0" fontId="12" fillId="2" borderId="18" xfId="61" applyFont="1" applyFill="1" applyBorder="1" applyAlignment="1">
      <alignment horizontal="center" vertical="center" wrapText="1"/>
    </xf>
    <xf numFmtId="0" fontId="12" fillId="2" borderId="2" xfId="61" applyFont="1" applyFill="1" applyBorder="1" applyAlignment="1">
      <alignment horizontal="center" vertical="center" wrapText="1"/>
    </xf>
    <xf numFmtId="0" fontId="12" fillId="2" borderId="0" xfId="61" applyFont="1" applyFill="1" applyAlignment="1">
      <alignment horizontal="center" vertical="center" wrapText="1"/>
    </xf>
    <xf numFmtId="0" fontId="12" fillId="2" borderId="7" xfId="61" applyFont="1" applyFill="1" applyBorder="1" applyAlignment="1">
      <alignment horizontal="center" vertical="center" wrapText="1"/>
    </xf>
    <xf numFmtId="0" fontId="47" fillId="0" borderId="0" xfId="61" applyFont="1" applyAlignment="1">
      <alignment horizontal="center" vertical="center" wrapText="1"/>
    </xf>
    <xf numFmtId="0" fontId="49" fillId="0" borderId="21" xfId="61" applyFont="1" applyBorder="1" applyAlignment="1">
      <alignment horizontal="center" vertical="center"/>
    </xf>
    <xf numFmtId="0" fontId="49" fillId="0" borderId="22" xfId="61" applyFont="1" applyBorder="1" applyAlignment="1">
      <alignment horizontal="center" vertical="center"/>
    </xf>
    <xf numFmtId="0" fontId="49" fillId="0" borderId="23" xfId="61" applyFont="1" applyBorder="1" applyAlignment="1">
      <alignment horizontal="center" vertical="center"/>
    </xf>
    <xf numFmtId="14" fontId="49" fillId="0" borderId="21" xfId="61" applyNumberFormat="1" applyFont="1" applyBorder="1" applyAlignment="1">
      <alignment horizontal="center" vertical="center"/>
    </xf>
    <xf numFmtId="0" fontId="51" fillId="2" borderId="58" xfId="61" applyFont="1" applyFill="1" applyBorder="1" applyAlignment="1">
      <alignment horizontal="center" vertical="center" wrapText="1"/>
    </xf>
    <xf numFmtId="0" fontId="39" fillId="2" borderId="60" xfId="0" applyFont="1" applyFill="1" applyBorder="1" applyAlignment="1">
      <alignment horizontal="left" vertical="center"/>
    </xf>
    <xf numFmtId="0" fontId="39" fillId="2" borderId="62" xfId="0" applyFont="1" applyFill="1" applyBorder="1" applyAlignment="1">
      <alignment horizontal="left" vertical="center"/>
    </xf>
    <xf numFmtId="14" fontId="40" fillId="0" borderId="25" xfId="0" applyNumberFormat="1" applyFont="1" applyBorder="1" applyAlignment="1">
      <alignment horizontal="center" vertical="center"/>
    </xf>
    <xf numFmtId="0" fontId="40" fillId="0" borderId="25" xfId="0" applyFont="1" applyBorder="1" applyAlignment="1">
      <alignment horizontal="center" vertical="center"/>
    </xf>
    <xf numFmtId="0" fontId="42" fillId="0" borderId="0" xfId="0" applyFont="1" applyAlignment="1">
      <alignment horizontal="center"/>
    </xf>
    <xf numFmtId="0" fontId="43" fillId="2" borderId="38" xfId="0" applyFont="1" applyFill="1" applyBorder="1" applyAlignment="1">
      <alignment horizontal="center" vertical="center" wrapText="1"/>
    </xf>
    <xf numFmtId="0" fontId="43" fillId="2" borderId="39" xfId="0" applyFont="1" applyFill="1" applyBorder="1" applyAlignment="1">
      <alignment horizontal="center" vertical="center" wrapText="1"/>
    </xf>
    <xf numFmtId="0" fontId="89" fillId="0" borderId="0" xfId="0" applyFont="1" applyAlignment="1" applyProtection="1">
      <alignment horizontal="center"/>
      <protection locked="0"/>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26" xfId="0" applyFont="1" applyBorder="1" applyAlignment="1">
      <alignment horizontal="center" vertical="center" wrapText="1"/>
    </xf>
    <xf numFmtId="174" fontId="46" fillId="0" borderId="28" xfId="0" applyNumberFormat="1" applyFont="1" applyBorder="1" applyAlignment="1">
      <alignment horizontal="center" vertical="center" wrapText="1"/>
    </xf>
    <xf numFmtId="174" fontId="46" fillId="0" borderId="29" xfId="0" applyNumberFormat="1" applyFont="1" applyBorder="1" applyAlignment="1">
      <alignment horizontal="center" vertical="center" wrapText="1"/>
    </xf>
    <xf numFmtId="174" fontId="46" fillId="0" borderId="26" xfId="0" applyNumberFormat="1" applyFont="1" applyBorder="1" applyAlignment="1">
      <alignment horizontal="center" vertical="center" wrapText="1"/>
    </xf>
    <xf numFmtId="0" fontId="101" fillId="0" borderId="1" xfId="0" applyFont="1" applyBorder="1" applyAlignment="1" applyProtection="1">
      <alignment horizontal="justify" vertical="center" wrapText="1"/>
      <protection locked="0"/>
    </xf>
    <xf numFmtId="0" fontId="46" fillId="0" borderId="3" xfId="0" applyFont="1" applyBorder="1" applyAlignment="1" applyProtection="1">
      <alignment horizontal="justify" vertical="center" wrapText="1"/>
      <protection locked="0"/>
    </xf>
    <xf numFmtId="0" fontId="46" fillId="0" borderId="4" xfId="0" applyFont="1" applyBorder="1" applyAlignment="1" applyProtection="1">
      <alignment horizontal="justify" vertical="center" wrapText="1"/>
      <protection locked="0"/>
    </xf>
    <xf numFmtId="0" fontId="46" fillId="0" borderId="5" xfId="0" applyFont="1" applyBorder="1" applyAlignment="1" applyProtection="1">
      <alignment horizontal="justify" vertical="center" wrapText="1"/>
      <protection locked="0"/>
    </xf>
    <xf numFmtId="0" fontId="46" fillId="0" borderId="6" xfId="0" applyFont="1" applyBorder="1" applyAlignment="1" applyProtection="1">
      <alignment horizontal="justify" vertical="center" wrapText="1"/>
      <protection locked="0"/>
    </xf>
    <xf numFmtId="0" fontId="46" fillId="0" borderId="8" xfId="0" applyFont="1" applyBorder="1" applyAlignment="1" applyProtection="1">
      <alignment horizontal="justify" vertical="center" wrapText="1"/>
      <protection locked="0"/>
    </xf>
    <xf numFmtId="0" fontId="46" fillId="0" borderId="1" xfId="0" applyFont="1" applyBorder="1" applyAlignment="1" applyProtection="1">
      <alignment horizontal="justify" vertical="center" wrapText="1"/>
      <protection locked="0"/>
    </xf>
    <xf numFmtId="0" fontId="101" fillId="0" borderId="4" xfId="0" applyFont="1" applyBorder="1" applyAlignment="1" applyProtection="1">
      <alignment horizontal="justify" vertical="center" wrapText="1"/>
      <protection locked="0"/>
    </xf>
    <xf numFmtId="0" fontId="37" fillId="0" borderId="25" xfId="0" applyFont="1" applyBorder="1" applyAlignment="1">
      <alignment horizontal="center" vertical="center"/>
    </xf>
    <xf numFmtId="0" fontId="39" fillId="2" borderId="42" xfId="0" applyFont="1" applyFill="1" applyBorder="1" applyAlignment="1">
      <alignment horizontal="left" vertical="center"/>
    </xf>
    <xf numFmtId="0" fontId="39" fillId="2" borderId="44" xfId="0" applyFont="1" applyFill="1" applyBorder="1" applyAlignment="1">
      <alignment horizontal="left" vertical="center"/>
    </xf>
    <xf numFmtId="0" fontId="93" fillId="0" borderId="25" xfId="0" applyFont="1" applyBorder="1" applyAlignment="1">
      <alignment horizontal="center" vertical="center"/>
    </xf>
    <xf numFmtId="0" fontId="38" fillId="0" borderId="25" xfId="0" applyFont="1" applyBorder="1" applyAlignment="1">
      <alignment horizontal="center" vertical="center"/>
    </xf>
    <xf numFmtId="43" fontId="9" fillId="0" borderId="25" xfId="1" applyFont="1" applyBorder="1" applyAlignment="1">
      <alignment horizontal="center" vertical="center"/>
    </xf>
    <xf numFmtId="167" fontId="2" fillId="2" borderId="57" xfId="1" applyNumberFormat="1" applyFont="1" applyFill="1" applyBorder="1" applyAlignment="1">
      <alignment horizontal="center" vertical="center" wrapText="1"/>
    </xf>
    <xf numFmtId="167" fontId="2" fillId="2" borderId="61" xfId="1" applyNumberFormat="1" applyFont="1" applyFill="1" applyBorder="1" applyAlignment="1">
      <alignment horizontal="center" vertical="center" wrapText="1"/>
    </xf>
    <xf numFmtId="167" fontId="2" fillId="2" borderId="18" xfId="1" applyNumberFormat="1" applyFont="1" applyFill="1" applyBorder="1" applyAlignment="1">
      <alignment horizontal="center" vertical="center" wrapText="1"/>
    </xf>
    <xf numFmtId="43" fontId="9" fillId="0" borderId="28" xfId="1" applyFont="1" applyBorder="1" applyAlignment="1">
      <alignment horizontal="center" vertical="center"/>
    </xf>
    <xf numFmtId="43" fontId="9" fillId="0" borderId="29" xfId="1" applyFont="1" applyBorder="1" applyAlignment="1">
      <alignment horizontal="center" vertical="center"/>
    </xf>
    <xf numFmtId="43" fontId="9" fillId="0" borderId="26" xfId="1" applyFont="1" applyBorder="1" applyAlignment="1">
      <alignment horizontal="center" vertical="center"/>
    </xf>
    <xf numFmtId="43" fontId="9" fillId="0" borderId="25" xfId="1" applyFont="1" applyBorder="1" applyAlignment="1" applyProtection="1">
      <alignment horizontal="center" vertical="center"/>
      <protection locked="0"/>
    </xf>
    <xf numFmtId="43" fontId="9" fillId="0" borderId="28" xfId="1" applyFont="1" applyBorder="1" applyAlignment="1" applyProtection="1">
      <alignment horizontal="center" vertical="center"/>
      <protection locked="0"/>
    </xf>
    <xf numFmtId="43" fontId="9" fillId="0" borderId="29" xfId="1" applyFont="1" applyBorder="1" applyAlignment="1" applyProtection="1">
      <alignment horizontal="center" vertical="center"/>
      <protection locked="0"/>
    </xf>
    <xf numFmtId="43" fontId="9" fillId="0" borderId="26" xfId="1" applyFont="1" applyBorder="1" applyAlignment="1" applyProtection="1">
      <alignment horizontal="center" vertical="center"/>
      <protection locked="0"/>
    </xf>
    <xf numFmtId="0" fontId="8" fillId="0" borderId="25" xfId="0" applyFont="1" applyBorder="1" applyAlignment="1">
      <alignment horizontal="center" vertical="center" wrapText="1"/>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wrapText="1"/>
    </xf>
    <xf numFmtId="0" fontId="12" fillId="2" borderId="20"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2" borderId="58" xfId="0" applyFont="1" applyFill="1" applyBorder="1" applyAlignment="1">
      <alignment horizontal="left" vertical="center"/>
    </xf>
    <xf numFmtId="0" fontId="2" fillId="2" borderId="59" xfId="0" applyFont="1" applyFill="1" applyBorder="1" applyAlignment="1">
      <alignment horizontal="left" vertical="center"/>
    </xf>
    <xf numFmtId="0" fontId="94" fillId="4" borderId="25" xfId="0" applyFont="1" applyFill="1" applyBorder="1" applyAlignment="1">
      <alignment horizontal="center" vertical="top"/>
    </xf>
    <xf numFmtId="0" fontId="94" fillId="4" borderId="25" xfId="0" applyFont="1" applyFill="1" applyBorder="1" applyAlignment="1">
      <alignment horizontal="center" vertical="center"/>
    </xf>
    <xf numFmtId="0" fontId="2" fillId="2" borderId="43" xfId="0" applyFont="1" applyFill="1" applyBorder="1" applyAlignment="1">
      <alignment horizontal="center" vertical="center" wrapText="1"/>
    </xf>
    <xf numFmtId="0" fontId="2" fillId="2" borderId="43" xfId="0" applyFont="1" applyFill="1" applyBorder="1" applyAlignment="1">
      <alignment horizontal="center" vertical="center"/>
    </xf>
    <xf numFmtId="0" fontId="2" fillId="2" borderId="42"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3" fillId="0" borderId="0" xfId="0" applyFont="1" applyAlignment="1">
      <alignment horizontal="center" vertical="center"/>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5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53" xfId="0" applyFont="1" applyFill="1" applyBorder="1" applyAlignment="1">
      <alignment horizontal="left" vertical="center"/>
    </xf>
    <xf numFmtId="0" fontId="94" fillId="4" borderId="21" xfId="0" applyFont="1" applyFill="1" applyBorder="1" applyAlignment="1">
      <alignment horizontal="center" vertical="center"/>
    </xf>
    <xf numFmtId="0" fontId="94" fillId="4" borderId="22" xfId="0" applyFont="1" applyFill="1" applyBorder="1" applyAlignment="1">
      <alignment horizontal="center" vertical="center"/>
    </xf>
    <xf numFmtId="0" fontId="94" fillId="4" borderId="23" xfId="0" applyFont="1" applyFill="1" applyBorder="1" applyAlignment="1">
      <alignment horizontal="center"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56" xfId="0" applyFont="1" applyFill="1" applyBorder="1" applyAlignment="1">
      <alignment vertical="center"/>
    </xf>
    <xf numFmtId="0" fontId="94" fillId="4" borderId="6" xfId="0" applyFont="1" applyFill="1" applyBorder="1" applyAlignment="1">
      <alignment horizontal="center" vertical="center"/>
    </xf>
    <xf numFmtId="0" fontId="94" fillId="4" borderId="7" xfId="0" applyFont="1" applyFill="1" applyBorder="1" applyAlignment="1">
      <alignment horizontal="center" vertical="center"/>
    </xf>
    <xf numFmtId="0" fontId="94" fillId="4" borderId="8" xfId="0" applyFont="1" applyFill="1" applyBorder="1" applyAlignment="1">
      <alignment horizontal="center" vertical="center"/>
    </xf>
    <xf numFmtId="0" fontId="2" fillId="2" borderId="20" xfId="0" applyFont="1" applyFill="1" applyBorder="1" applyAlignment="1">
      <alignment horizontal="left" vertical="center" wrapText="1"/>
    </xf>
    <xf numFmtId="0" fontId="35" fillId="0" borderId="26" xfId="96" applyFont="1" applyBorder="1" applyAlignment="1">
      <alignment horizontal="justify" vertical="top"/>
    </xf>
    <xf numFmtId="0" fontId="35" fillId="0" borderId="25" xfId="96" applyFont="1" applyBorder="1" applyAlignment="1">
      <alignment horizontal="justify" vertical="top"/>
    </xf>
    <xf numFmtId="0" fontId="2" fillId="2" borderId="25" xfId="96" applyFont="1" applyFill="1" applyBorder="1" applyAlignment="1">
      <alignment horizontal="center" vertical="center" wrapText="1"/>
    </xf>
    <xf numFmtId="0" fontId="8" fillId="6" borderId="25" xfId="96" applyFont="1" applyFill="1" applyBorder="1" applyAlignment="1">
      <alignment horizontal="center" vertical="center" wrapText="1"/>
    </xf>
    <xf numFmtId="0" fontId="2" fillId="2" borderId="20" xfId="96" applyFont="1" applyFill="1" applyBorder="1" applyAlignment="1">
      <alignment horizontal="center" vertical="center"/>
    </xf>
    <xf numFmtId="0" fontId="2" fillId="2" borderId="20" xfId="96" applyFont="1" applyFill="1" applyBorder="1" applyAlignment="1">
      <alignment horizontal="center" vertical="center" wrapText="1"/>
    </xf>
    <xf numFmtId="0" fontId="12" fillId="2" borderId="52" xfId="96" applyFont="1" applyFill="1" applyBorder="1" applyAlignment="1">
      <alignment horizontal="center" vertical="center" wrapText="1"/>
    </xf>
    <xf numFmtId="0" fontId="13" fillId="5" borderId="30" xfId="96" applyFont="1" applyFill="1" applyBorder="1" applyAlignment="1">
      <alignment horizontal="center" vertical="center" wrapText="1"/>
    </xf>
    <xf numFmtId="0" fontId="13" fillId="5" borderId="34" xfId="96" applyFont="1" applyFill="1" applyBorder="1" applyAlignment="1">
      <alignment horizontal="center" vertical="center" wrapText="1"/>
    </xf>
    <xf numFmtId="0" fontId="2" fillId="2" borderId="20" xfId="0" applyFont="1" applyFill="1" applyBorder="1" applyAlignment="1">
      <alignment horizontal="left" vertical="center"/>
    </xf>
    <xf numFmtId="0" fontId="35" fillId="0" borderId="23" xfId="0" applyFont="1" applyBorder="1" applyAlignment="1">
      <alignment horizontal="center" vertical="center"/>
    </xf>
    <xf numFmtId="0" fontId="35" fillId="0" borderId="25" xfId="0" applyFont="1" applyBorder="1" applyAlignment="1">
      <alignment horizontal="center" vertical="center"/>
    </xf>
    <xf numFmtId="0" fontId="2" fillId="2" borderId="20" xfId="96" applyFont="1" applyFill="1" applyBorder="1" applyAlignment="1">
      <alignment horizontal="left" vertical="center"/>
    </xf>
    <xf numFmtId="0" fontId="35" fillId="0" borderId="23" xfId="96" applyFont="1" applyBorder="1" applyAlignment="1">
      <alignment horizontal="center" vertical="center"/>
    </xf>
    <xf numFmtId="0" fontId="35" fillId="0" borderId="25" xfId="96" applyFont="1" applyBorder="1" applyAlignment="1">
      <alignment horizontal="center" vertical="center"/>
    </xf>
    <xf numFmtId="0" fontId="95" fillId="0" borderId="26" xfId="96" applyFont="1" applyBorder="1" applyAlignment="1">
      <alignment horizontal="justify" vertical="top" wrapText="1"/>
    </xf>
    <xf numFmtId="0" fontId="95" fillId="0" borderId="26" xfId="96" applyFont="1" applyBorder="1" applyAlignment="1">
      <alignment horizontal="justify" vertical="top"/>
    </xf>
    <xf numFmtId="0" fontId="8" fillId="6" borderId="25" xfId="96" applyFont="1" applyFill="1" applyBorder="1" applyAlignment="1">
      <alignment horizontal="center" vertical="center"/>
    </xf>
    <xf numFmtId="0" fontId="95" fillId="0" borderId="74" xfId="96" applyFont="1" applyBorder="1" applyAlignment="1">
      <alignment horizontal="justify" vertical="top" wrapText="1"/>
    </xf>
    <xf numFmtId="0" fontId="35" fillId="0" borderId="75" xfId="96" applyFont="1" applyBorder="1" applyAlignment="1">
      <alignment horizontal="justify" vertical="top"/>
    </xf>
    <xf numFmtId="0" fontId="35" fillId="0" borderId="76" xfId="96" applyFont="1" applyBorder="1" applyAlignment="1">
      <alignment horizontal="justify" vertical="top"/>
    </xf>
    <xf numFmtId="0" fontId="35" fillId="0" borderId="4" xfId="96" applyFont="1" applyBorder="1" applyAlignment="1">
      <alignment horizontal="justify" vertical="top"/>
    </xf>
    <xf numFmtId="0" fontId="35" fillId="0" borderId="0" xfId="96" applyFont="1" applyAlignment="1">
      <alignment horizontal="justify" vertical="top"/>
    </xf>
    <xf numFmtId="0" fontId="35" fillId="0" borderId="5" xfId="96" applyFont="1" applyBorder="1" applyAlignment="1">
      <alignment horizontal="justify" vertical="top"/>
    </xf>
    <xf numFmtId="0" fontId="2" fillId="2" borderId="20" xfId="72" applyFont="1" applyFill="1" applyBorder="1" applyAlignment="1">
      <alignment horizontal="center" vertical="center" wrapText="1"/>
    </xf>
    <xf numFmtId="0" fontId="2" fillId="2" borderId="15" xfId="72" applyFont="1" applyFill="1" applyBorder="1" applyAlignment="1">
      <alignment horizontal="center" vertical="center" wrapText="1"/>
    </xf>
    <xf numFmtId="0" fontId="2" fillId="2" borderId="27" xfId="72" applyFont="1" applyFill="1" applyBorder="1" applyAlignment="1">
      <alignment horizontal="center" vertical="center" wrapText="1"/>
    </xf>
    <xf numFmtId="0" fontId="2" fillId="2" borderId="51" xfId="72" applyFont="1" applyFill="1" applyBorder="1" applyAlignment="1">
      <alignment horizontal="center" vertical="center" wrapText="1"/>
    </xf>
    <xf numFmtId="0" fontId="2" fillId="2" borderId="44" xfId="72" applyFont="1" applyFill="1" applyBorder="1" applyAlignment="1">
      <alignment horizontal="center" vertical="center" wrapText="1"/>
    </xf>
    <xf numFmtId="0" fontId="2" fillId="2" borderId="47" xfId="72" applyFont="1" applyFill="1" applyBorder="1" applyAlignment="1">
      <alignment horizontal="center" vertical="center" wrapText="1"/>
    </xf>
    <xf numFmtId="0" fontId="12" fillId="2" borderId="20" xfId="72" applyFont="1" applyFill="1" applyBorder="1" applyAlignment="1">
      <alignment horizontal="center"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9" fillId="0" borderId="25" xfId="0" applyFont="1" applyBorder="1" applyAlignment="1">
      <alignment horizontal="center"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43" fontId="9" fillId="0" borderId="25" xfId="46" applyFont="1" applyBorder="1" applyAlignment="1">
      <alignment horizontal="center" vertical="center"/>
    </xf>
    <xf numFmtId="43" fontId="9" fillId="0" borderId="25" xfId="46" applyFont="1" applyBorder="1" applyAlignment="1">
      <alignment vertical="center"/>
    </xf>
    <xf numFmtId="175" fontId="9" fillId="0" borderId="25" xfId="2" applyNumberFormat="1" applyFont="1" applyBorder="1" applyAlignment="1">
      <alignment horizontal="center" vertical="center"/>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8" fillId="0" borderId="0" xfId="0" applyFont="1" applyAlignment="1">
      <alignment horizontal="center" vertical="center"/>
    </xf>
    <xf numFmtId="0" fontId="30" fillId="2" borderId="20" xfId="0" applyFont="1" applyFill="1" applyBorder="1" applyAlignment="1">
      <alignment horizontal="center"/>
    </xf>
    <xf numFmtId="0" fontId="12" fillId="2" borderId="49" xfId="0" applyFont="1" applyFill="1" applyBorder="1" applyAlignment="1">
      <alignment horizontal="center" vertical="center" wrapText="1"/>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2" fillId="2" borderId="4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9" fillId="0" borderId="25" xfId="77" applyFont="1" applyBorder="1" applyAlignment="1">
      <alignment horizontal="justify" vertical="center" wrapText="1"/>
    </xf>
    <xf numFmtId="0" fontId="2" fillId="2" borderId="42" xfId="77" applyFont="1" applyFill="1" applyBorder="1" applyAlignment="1">
      <alignment horizontal="center" vertical="center" wrapText="1"/>
    </xf>
    <xf numFmtId="0" fontId="2" fillId="2" borderId="43" xfId="77" applyFont="1" applyFill="1" applyBorder="1" applyAlignment="1">
      <alignment horizontal="center" vertical="center" wrapText="1"/>
    </xf>
    <xf numFmtId="0" fontId="2" fillId="2" borderId="44" xfId="77" applyFont="1" applyFill="1" applyBorder="1" applyAlignment="1">
      <alignment horizontal="center" vertical="center" wrapText="1"/>
    </xf>
    <xf numFmtId="0" fontId="26" fillId="2" borderId="37" xfId="77" applyFont="1" applyFill="1" applyBorder="1" applyAlignment="1">
      <alignment horizontal="center" vertical="center" wrapText="1"/>
    </xf>
    <xf numFmtId="0" fontId="26" fillId="2" borderId="38" xfId="77" applyFont="1" applyFill="1" applyBorder="1" applyAlignment="1">
      <alignment horizontal="center" vertical="center" wrapText="1"/>
    </xf>
    <xf numFmtId="0" fontId="26" fillId="2" borderId="39" xfId="77" applyFont="1" applyFill="1" applyBorder="1" applyAlignment="1">
      <alignment horizontal="center" vertical="center" wrapText="1"/>
    </xf>
    <xf numFmtId="0" fontId="9" fillId="0" borderId="25" xfId="77" applyFont="1" applyBorder="1"/>
    <xf numFmtId="0" fontId="12" fillId="2" borderId="37" xfId="77" applyFont="1" applyFill="1" applyBorder="1" applyAlignment="1">
      <alignment horizontal="center" vertical="center" wrapText="1"/>
    </xf>
    <xf numFmtId="0" fontId="12" fillId="2" borderId="38" xfId="77" applyFont="1" applyFill="1" applyBorder="1" applyAlignment="1">
      <alignment horizontal="center" vertical="center" wrapText="1"/>
    </xf>
    <xf numFmtId="0" fontId="12" fillId="2" borderId="39" xfId="77" applyFont="1" applyFill="1" applyBorder="1" applyAlignment="1">
      <alignment horizontal="center" vertical="center" wrapText="1"/>
    </xf>
    <xf numFmtId="0" fontId="2" fillId="2" borderId="37" xfId="77" applyFont="1" applyFill="1" applyBorder="1" applyAlignment="1">
      <alignment horizontal="center" vertical="center" wrapText="1"/>
    </xf>
    <xf numFmtId="0" fontId="2" fillId="2" borderId="38" xfId="77" applyFont="1" applyFill="1" applyBorder="1" applyAlignment="1">
      <alignment horizontal="center" vertical="center" wrapText="1"/>
    </xf>
    <xf numFmtId="0" fontId="2" fillId="2" borderId="39" xfId="77" applyFont="1" applyFill="1" applyBorder="1" applyAlignment="1">
      <alignment horizontal="center" vertical="center" wrapText="1"/>
    </xf>
    <xf numFmtId="0" fontId="27" fillId="0" borderId="0" xfId="77" applyFont="1" applyAlignment="1">
      <alignment horizontal="center"/>
    </xf>
    <xf numFmtId="0" fontId="2" fillId="2" borderId="20" xfId="61" applyFont="1" applyFill="1" applyBorder="1" applyAlignment="1" applyProtection="1">
      <alignment horizontal="center" vertical="center" wrapText="1"/>
      <protection locked="0"/>
    </xf>
    <xf numFmtId="0" fontId="2" fillId="2" borderId="20" xfId="91"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15" xfId="91" applyFont="1" applyFill="1" applyBorder="1" applyAlignment="1">
      <alignment horizontal="center" vertical="center" wrapText="1"/>
    </xf>
    <xf numFmtId="0" fontId="9" fillId="0" borderId="1" xfId="91" applyFont="1" applyBorder="1" applyAlignment="1">
      <alignment horizontal="justify" vertical="top"/>
    </xf>
    <xf numFmtId="0" fontId="9" fillId="0" borderId="2" xfId="91" applyFont="1" applyBorder="1" applyAlignment="1">
      <alignment horizontal="justify" vertical="top"/>
    </xf>
    <xf numFmtId="0" fontId="9" fillId="0" borderId="3" xfId="91" applyFont="1" applyBorder="1" applyAlignment="1">
      <alignment horizontal="justify" vertical="top"/>
    </xf>
    <xf numFmtId="0" fontId="9" fillId="0" borderId="4" xfId="91" applyFont="1" applyBorder="1" applyAlignment="1">
      <alignment horizontal="justify" vertical="top"/>
    </xf>
    <xf numFmtId="0" fontId="9" fillId="0" borderId="0" xfId="91" applyFont="1" applyAlignment="1">
      <alignment horizontal="justify" vertical="top"/>
    </xf>
    <xf numFmtId="0" fontId="9" fillId="0" borderId="5" xfId="91" applyFont="1" applyBorder="1" applyAlignment="1">
      <alignment horizontal="justify" vertical="top"/>
    </xf>
    <xf numFmtId="0" fontId="9" fillId="0" borderId="6" xfId="91" applyFont="1" applyBorder="1" applyAlignment="1">
      <alignment horizontal="justify" vertical="top"/>
    </xf>
    <xf numFmtId="0" fontId="9" fillId="0" borderId="7" xfId="91" applyFont="1" applyBorder="1" applyAlignment="1">
      <alignment horizontal="justify" vertical="top"/>
    </xf>
    <xf numFmtId="0" fontId="9" fillId="0" borderId="8" xfId="91" applyFont="1" applyBorder="1" applyAlignment="1">
      <alignment horizontal="justify" vertical="top"/>
    </xf>
    <xf numFmtId="0" fontId="12" fillId="2" borderId="20" xfId="91" applyFont="1" applyFill="1" applyBorder="1" applyAlignment="1">
      <alignment horizontal="center" vertical="center" wrapText="1"/>
    </xf>
    <xf numFmtId="0" fontId="20" fillId="0" borderId="0" xfId="91" applyFont="1" applyAlignment="1">
      <alignment horizontal="center"/>
    </xf>
    <xf numFmtId="0" fontId="2" fillId="2" borderId="20" xfId="91" applyFont="1" applyFill="1" applyBorder="1" applyAlignment="1">
      <alignment horizontal="left" vertical="center"/>
    </xf>
    <xf numFmtId="0" fontId="2" fillId="2" borderId="27" xfId="91" applyFont="1" applyFill="1" applyBorder="1" applyAlignment="1">
      <alignment horizontal="left" vertical="center"/>
    </xf>
    <xf numFmtId="0" fontId="8" fillId="0" borderId="25" xfId="91" applyFont="1" applyBorder="1" applyAlignment="1">
      <alignment horizontal="center" vertical="center"/>
    </xf>
    <xf numFmtId="43" fontId="2" fillId="2" borderId="20" xfId="1" applyFont="1" applyFill="1" applyBorder="1" applyAlignment="1">
      <alignment horizontal="center" vertical="center" wrapText="1"/>
    </xf>
    <xf numFmtId="43" fontId="2" fillId="2" borderId="15" xfId="1" applyFont="1" applyFill="1" applyBorder="1" applyAlignment="1">
      <alignment horizontal="center" vertical="center" wrapText="1"/>
    </xf>
    <xf numFmtId="0" fontId="19" fillId="0" borderId="25" xfId="0" applyFont="1" applyBorder="1" applyAlignment="1">
      <alignment horizontal="center" vertical="center"/>
    </xf>
    <xf numFmtId="0" fontId="13" fillId="0" borderId="0" xfId="0" applyFont="1" applyAlignment="1">
      <alignment horizontal="center" vertical="center" wrapText="1"/>
    </xf>
    <xf numFmtId="0" fontId="99" fillId="4" borderId="21" xfId="0" applyFont="1" applyFill="1" applyBorder="1" applyAlignment="1">
      <alignment horizontal="center" vertical="center"/>
    </xf>
    <xf numFmtId="0" fontId="99" fillId="4" borderId="22" xfId="0" applyFont="1" applyFill="1" applyBorder="1" applyAlignment="1">
      <alignment horizontal="center" vertical="center"/>
    </xf>
    <xf numFmtId="0" fontId="99" fillId="4" borderId="23" xfId="0" applyFont="1" applyFill="1" applyBorder="1" applyAlignment="1">
      <alignment horizontal="center" vertical="center"/>
    </xf>
    <xf numFmtId="0" fontId="99" fillId="0" borderId="25" xfId="0" applyFont="1" applyBorder="1" applyAlignment="1">
      <alignment horizontal="center" vertical="center"/>
    </xf>
    <xf numFmtId="49" fontId="99" fillId="0" borderId="0" xfId="0" applyNumberFormat="1" applyFont="1" applyAlignment="1">
      <alignment horizontal="center" vertical="center"/>
    </xf>
    <xf numFmtId="49" fontId="2" fillId="2" borderId="20" xfId="0" applyNumberFormat="1" applyFont="1" applyFill="1" applyBorder="1" applyAlignment="1">
      <alignment horizontal="center" vertical="center" wrapText="1"/>
    </xf>
    <xf numFmtId="0" fontId="2" fillId="2" borderId="6" xfId="86" applyFont="1" applyFill="1" applyBorder="1" applyAlignment="1">
      <alignment horizontal="center" vertical="center"/>
    </xf>
    <xf numFmtId="0" fontId="2" fillId="2" borderId="7" xfId="86" applyFont="1" applyFill="1" applyBorder="1" applyAlignment="1">
      <alignment horizontal="center" vertical="center"/>
    </xf>
    <xf numFmtId="0" fontId="2" fillId="2" borderId="8" xfId="86" applyFont="1" applyFill="1" applyBorder="1" applyAlignment="1">
      <alignment horizontal="center" vertical="center"/>
    </xf>
    <xf numFmtId="0" fontId="2" fillId="2" borderId="10" xfId="107" applyFont="1" applyFill="1" applyBorder="1" applyAlignment="1">
      <alignment horizontal="center" vertical="center"/>
    </xf>
    <xf numFmtId="0" fontId="2" fillId="2" borderId="11" xfId="107" applyFont="1" applyFill="1" applyBorder="1" applyAlignment="1">
      <alignment horizontal="center" vertical="center"/>
    </xf>
    <xf numFmtId="0" fontId="2" fillId="2" borderId="12" xfId="107" applyFont="1" applyFill="1" applyBorder="1" applyAlignment="1">
      <alignment horizontal="center" vertical="center"/>
    </xf>
    <xf numFmtId="0" fontId="2" fillId="2" borderId="13" xfId="107" applyFont="1" applyFill="1" applyBorder="1" applyAlignment="1">
      <alignment horizontal="center" vertical="center"/>
    </xf>
    <xf numFmtId="0" fontId="2" fillId="2" borderId="16" xfId="107" applyFont="1" applyFill="1" applyBorder="1" applyAlignment="1">
      <alignment horizontal="center" vertical="center"/>
    </xf>
    <xf numFmtId="0" fontId="2" fillId="2" borderId="19" xfId="107" applyFont="1" applyFill="1" applyBorder="1" applyAlignment="1">
      <alignment horizontal="center" vertical="center"/>
    </xf>
    <xf numFmtId="0" fontId="2" fillId="2" borderId="1" xfId="86" applyFont="1" applyFill="1" applyBorder="1" applyAlignment="1">
      <alignment horizontal="center" vertical="center"/>
    </xf>
    <xf numFmtId="0" fontId="2" fillId="2" borderId="2" xfId="86" applyFont="1" applyFill="1" applyBorder="1" applyAlignment="1">
      <alignment horizontal="center" vertical="center"/>
    </xf>
    <xf numFmtId="0" fontId="2" fillId="2" borderId="3" xfId="86" applyFont="1" applyFill="1" applyBorder="1" applyAlignment="1">
      <alignment horizontal="center" vertical="center"/>
    </xf>
    <xf numFmtId="0" fontId="100" fillId="2" borderId="4" xfId="86" applyFont="1" applyFill="1" applyBorder="1" applyAlignment="1">
      <alignment horizontal="center" vertical="center"/>
    </xf>
    <xf numFmtId="0" fontId="2" fillId="2" borderId="0" xfId="86" applyFont="1" applyFill="1" applyAlignment="1">
      <alignment horizontal="center" vertical="center"/>
    </xf>
    <xf numFmtId="0" fontId="2" fillId="2" borderId="5" xfId="86" applyFont="1" applyFill="1" applyBorder="1" applyAlignment="1">
      <alignment horizontal="center" vertical="center"/>
    </xf>
    <xf numFmtId="0" fontId="2" fillId="2" borderId="4" xfId="86" applyFont="1" applyFill="1" applyBorder="1" applyAlignment="1">
      <alignment horizontal="center" vertical="center"/>
    </xf>
    <xf numFmtId="43" fontId="31" fillId="3" borderId="0" xfId="1" applyFont="1" applyFill="1" applyAlignment="1">
      <alignment horizontal="center" vertical="center"/>
    </xf>
    <xf numFmtId="43" fontId="13" fillId="0" borderId="0" xfId="1" applyFont="1" applyAlignment="1">
      <alignment horizontal="center" vertical="center" wrapText="1"/>
    </xf>
    <xf numFmtId="43" fontId="32" fillId="0" borderId="0" xfId="1" applyFont="1" applyAlignment="1">
      <alignment horizontal="center" vertical="center"/>
    </xf>
    <xf numFmtId="43" fontId="2" fillId="2" borderId="43" xfId="1" applyFont="1" applyFill="1" applyBorder="1" applyAlignment="1">
      <alignment horizontal="center" vertical="center" wrapText="1"/>
    </xf>
    <xf numFmtId="43" fontId="33" fillId="0" borderId="25" xfId="1" applyFont="1" applyFill="1" applyBorder="1" applyAlignment="1">
      <alignment horizontal="center" vertical="center" wrapText="1"/>
    </xf>
    <xf numFmtId="43" fontId="33" fillId="0" borderId="25" xfId="1" applyFont="1" applyBorder="1" applyAlignment="1">
      <alignment horizontal="center" vertical="center" wrapText="1"/>
    </xf>
    <xf numFmtId="175" fontId="31" fillId="3" borderId="0" xfId="2" applyNumberFormat="1" applyFont="1" applyFill="1" applyAlignment="1"/>
    <xf numFmtId="175" fontId="13" fillId="0" borderId="0" xfId="2" applyNumberFormat="1" applyFont="1" applyAlignment="1">
      <alignment horizontal="center" vertical="center" wrapText="1"/>
    </xf>
    <xf numFmtId="175" fontId="32" fillId="0" borderId="0" xfId="2" applyNumberFormat="1" applyFont="1" applyAlignment="1">
      <alignment horizontal="justify" vertical="center"/>
    </xf>
    <xf numFmtId="175" fontId="2" fillId="2" borderId="20" xfId="2" applyNumberFormat="1" applyFont="1" applyFill="1" applyBorder="1" applyAlignment="1">
      <alignment horizontal="center" vertical="center" wrapText="1"/>
    </xf>
    <xf numFmtId="0" fontId="9" fillId="0" borderId="78" xfId="0" applyFont="1" applyBorder="1" applyAlignment="1">
      <alignment horizontal="justify" vertical="center" wrapText="1"/>
    </xf>
    <xf numFmtId="0" fontId="9" fillId="0" borderId="78" xfId="0" quotePrefix="1" applyFont="1" applyBorder="1" applyAlignment="1">
      <alignment horizontal="justify" vertical="center"/>
    </xf>
    <xf numFmtId="1" fontId="9" fillId="0" borderId="78" xfId="0" applyNumberFormat="1" applyFont="1" applyBorder="1" applyAlignment="1">
      <alignment horizontal="justify" vertical="center" wrapText="1"/>
    </xf>
  </cellXfs>
  <cellStyles count="119">
    <cellStyle name="20% - Énfasis1 2" xfId="3" xr:uid="{00000000-0005-0000-0000-000031000000}"/>
    <cellStyle name="20% - Énfasis2 2" xfId="4" xr:uid="{00000000-0005-0000-0000-000032000000}"/>
    <cellStyle name="20% - Énfasis3 2" xfId="5" xr:uid="{00000000-0005-0000-0000-000033000000}"/>
    <cellStyle name="20% - Énfasis4 2" xfId="6" xr:uid="{00000000-0005-0000-0000-000034000000}"/>
    <cellStyle name="20% - Énfasis5 2" xfId="7" xr:uid="{00000000-0005-0000-0000-000035000000}"/>
    <cellStyle name="20% - Énfasis5 3" xfId="8" xr:uid="{00000000-0005-0000-0000-000036000000}"/>
    <cellStyle name="20% - Énfasis6 2" xfId="9" xr:uid="{00000000-0005-0000-0000-000037000000}"/>
    <cellStyle name="20% - Énfasis6 3" xfId="10" xr:uid="{00000000-0005-0000-0000-000038000000}"/>
    <cellStyle name="40% - Énfasis1 2" xfId="11" xr:uid="{00000000-0005-0000-0000-000039000000}"/>
    <cellStyle name="40% - Énfasis1 3" xfId="12" xr:uid="{00000000-0005-0000-0000-00003A000000}"/>
    <cellStyle name="40% - Énfasis2 2" xfId="13" xr:uid="{00000000-0005-0000-0000-00003B000000}"/>
    <cellStyle name="40% - Énfasis2 3" xfId="14" xr:uid="{00000000-0005-0000-0000-00003C000000}"/>
    <cellStyle name="40% - Énfasis3 2" xfId="15" xr:uid="{00000000-0005-0000-0000-00003D000000}"/>
    <cellStyle name="40% - Énfasis4 2" xfId="16" xr:uid="{00000000-0005-0000-0000-00003E000000}"/>
    <cellStyle name="40% - Énfasis4 3" xfId="17" xr:uid="{00000000-0005-0000-0000-00003F000000}"/>
    <cellStyle name="40% - Énfasis5 2" xfId="18" xr:uid="{00000000-0005-0000-0000-000040000000}"/>
    <cellStyle name="40% - Énfasis5 3" xfId="19" xr:uid="{00000000-0005-0000-0000-000041000000}"/>
    <cellStyle name="40% - Énfasis6 2" xfId="20" xr:uid="{00000000-0005-0000-0000-000042000000}"/>
    <cellStyle name="40% - Énfasis6 3" xfId="21" xr:uid="{00000000-0005-0000-0000-000043000000}"/>
    <cellStyle name="60% - Énfasis1 2" xfId="22" xr:uid="{00000000-0005-0000-0000-000044000000}"/>
    <cellStyle name="60% - Énfasis2 2" xfId="23" xr:uid="{00000000-0005-0000-0000-000045000000}"/>
    <cellStyle name="60% - Énfasis3 2" xfId="24" xr:uid="{00000000-0005-0000-0000-000046000000}"/>
    <cellStyle name="60% - Énfasis4 2" xfId="25" xr:uid="{00000000-0005-0000-0000-000047000000}"/>
    <cellStyle name="60% - Énfasis5 2" xfId="26" xr:uid="{00000000-0005-0000-0000-000048000000}"/>
    <cellStyle name="60% - Énfasis6 2" xfId="27" xr:uid="{00000000-0005-0000-0000-000049000000}"/>
    <cellStyle name="Buena 2" xfId="28" xr:uid="{00000000-0005-0000-0000-00004A000000}"/>
    <cellStyle name="Cálculo 2" xfId="29" xr:uid="{00000000-0005-0000-0000-00004B000000}"/>
    <cellStyle name="Celda de comprobación 2" xfId="30" xr:uid="{00000000-0005-0000-0000-00004C000000}"/>
    <cellStyle name="Celda vinculada 2" xfId="31" xr:uid="{00000000-0005-0000-0000-00004D000000}"/>
    <cellStyle name="Encabezado 4 2" xfId="32" xr:uid="{00000000-0005-0000-0000-00004E000000}"/>
    <cellStyle name="Énfasis1 2" xfId="33" xr:uid="{00000000-0005-0000-0000-00004F000000}"/>
    <cellStyle name="Énfasis2 2" xfId="34" xr:uid="{00000000-0005-0000-0000-000050000000}"/>
    <cellStyle name="Énfasis3 2" xfId="35" xr:uid="{00000000-0005-0000-0000-000051000000}"/>
    <cellStyle name="Énfasis4 2" xfId="36" xr:uid="{00000000-0005-0000-0000-000052000000}"/>
    <cellStyle name="Énfasis5 2" xfId="37" xr:uid="{00000000-0005-0000-0000-000053000000}"/>
    <cellStyle name="Énfasis6 2" xfId="38" xr:uid="{00000000-0005-0000-0000-000054000000}"/>
    <cellStyle name="Entrada 2" xfId="39" xr:uid="{00000000-0005-0000-0000-000055000000}"/>
    <cellStyle name="Euro" xfId="40" xr:uid="{00000000-0005-0000-0000-000056000000}"/>
    <cellStyle name="Excel Built-in Normal" xfId="41" xr:uid="{00000000-0005-0000-0000-000057000000}"/>
    <cellStyle name="Incorrecto 2" xfId="42" xr:uid="{00000000-0005-0000-0000-000058000000}"/>
    <cellStyle name="Millares" xfId="1" builtinId="3"/>
    <cellStyle name="Millares 2" xfId="43" xr:uid="{00000000-0005-0000-0000-000059000000}"/>
    <cellStyle name="Millares 2 2" xfId="44" xr:uid="{00000000-0005-0000-0000-00005A000000}"/>
    <cellStyle name="Millares 2 3" xfId="45" xr:uid="{00000000-0005-0000-0000-00005B000000}"/>
    <cellStyle name="Millares 2 4" xfId="46" xr:uid="{00000000-0005-0000-0000-00005C000000}"/>
    <cellStyle name="Millares 3" xfId="47" xr:uid="{00000000-0005-0000-0000-00005D000000}"/>
    <cellStyle name="Millares 3 2" xfId="48" xr:uid="{00000000-0005-0000-0000-00005E000000}"/>
    <cellStyle name="Millares 4" xfId="49" xr:uid="{00000000-0005-0000-0000-00005F000000}"/>
    <cellStyle name="Millares 5" xfId="50" xr:uid="{00000000-0005-0000-0000-000060000000}"/>
    <cellStyle name="Millares 6" xfId="51" xr:uid="{00000000-0005-0000-0000-000061000000}"/>
    <cellStyle name="Millares 7" xfId="52" xr:uid="{00000000-0005-0000-0000-000062000000}"/>
    <cellStyle name="Millares 7 2" xfId="53" xr:uid="{00000000-0005-0000-0000-000063000000}"/>
    <cellStyle name="Millares 7 3" xfId="54" xr:uid="{00000000-0005-0000-0000-000064000000}"/>
    <cellStyle name="Millares 8" xfId="55" xr:uid="{00000000-0005-0000-0000-000065000000}"/>
    <cellStyle name="Moneda 2" xfId="56" xr:uid="{00000000-0005-0000-0000-000066000000}"/>
    <cellStyle name="Moneda 3" xfId="57" xr:uid="{00000000-0005-0000-0000-000067000000}"/>
    <cellStyle name="Neutral 2" xfId="58" xr:uid="{00000000-0005-0000-0000-000068000000}"/>
    <cellStyle name="Normal" xfId="0" builtinId="0"/>
    <cellStyle name="Normal 10" xfId="59" xr:uid="{00000000-0005-0000-0000-000069000000}"/>
    <cellStyle name="Normal 10 2" xfId="60" xr:uid="{00000000-0005-0000-0000-00006A000000}"/>
    <cellStyle name="Normal 10 2 2" xfId="61" xr:uid="{00000000-0005-0000-0000-00006B000000}"/>
    <cellStyle name="Normal 11" xfId="62" xr:uid="{00000000-0005-0000-0000-00006C000000}"/>
    <cellStyle name="Normal 12" xfId="63" xr:uid="{00000000-0005-0000-0000-00006D000000}"/>
    <cellStyle name="Normal 12 2" xfId="64" xr:uid="{00000000-0005-0000-0000-00006E000000}"/>
    <cellStyle name="Normal 13" xfId="65" xr:uid="{00000000-0005-0000-0000-00006F000000}"/>
    <cellStyle name="Normal 13 2" xfId="66" xr:uid="{00000000-0005-0000-0000-000070000000}"/>
    <cellStyle name="Normal 14" xfId="67" xr:uid="{00000000-0005-0000-0000-000071000000}"/>
    <cellStyle name="Normal 15" xfId="68" xr:uid="{00000000-0005-0000-0000-000072000000}"/>
    <cellStyle name="Normal 16" xfId="69" xr:uid="{00000000-0005-0000-0000-000073000000}"/>
    <cellStyle name="Normal 17" xfId="70" xr:uid="{00000000-0005-0000-0000-000074000000}"/>
    <cellStyle name="Normal 17 2" xfId="71" xr:uid="{00000000-0005-0000-0000-000075000000}"/>
    <cellStyle name="Normal 17 3" xfId="72" xr:uid="{00000000-0005-0000-0000-000076000000}"/>
    <cellStyle name="Normal 18" xfId="73" xr:uid="{00000000-0005-0000-0000-000077000000}"/>
    <cellStyle name="Normal 19" xfId="74" xr:uid="{00000000-0005-0000-0000-000078000000}"/>
    <cellStyle name="Normal 2" xfId="75" xr:uid="{00000000-0005-0000-0000-000079000000}"/>
    <cellStyle name="Normal 2 10" xfId="76" xr:uid="{00000000-0005-0000-0000-00007A000000}"/>
    <cellStyle name="Normal 2 2" xfId="77" xr:uid="{00000000-0005-0000-0000-00007B000000}"/>
    <cellStyle name="Normal 2 2 2" xfId="78" xr:uid="{00000000-0005-0000-0000-00007C000000}"/>
    <cellStyle name="Normal 2 2 2 2" xfId="79" xr:uid="{00000000-0005-0000-0000-00007D000000}"/>
    <cellStyle name="Normal 2 3" xfId="80" xr:uid="{00000000-0005-0000-0000-00007E000000}"/>
    <cellStyle name="Normal 2 4" xfId="81" xr:uid="{00000000-0005-0000-0000-00007F000000}"/>
    <cellStyle name="Normal 2 5" xfId="82" xr:uid="{00000000-0005-0000-0000-000080000000}"/>
    <cellStyle name="Normal 2 6" xfId="83" xr:uid="{00000000-0005-0000-0000-000081000000}"/>
    <cellStyle name="Normal 2 7" xfId="84" xr:uid="{00000000-0005-0000-0000-000082000000}"/>
    <cellStyle name="Normal 2 8" xfId="85" xr:uid="{00000000-0005-0000-0000-000083000000}"/>
    <cellStyle name="Normal 2 9" xfId="86" xr:uid="{00000000-0005-0000-0000-000084000000}"/>
    <cellStyle name="Normal 2_BASE 2010 B" xfId="87" xr:uid="{00000000-0005-0000-0000-000085000000}"/>
    <cellStyle name="Normal 20" xfId="88" xr:uid="{00000000-0005-0000-0000-000086000000}"/>
    <cellStyle name="Normal 21" xfId="89" xr:uid="{00000000-0005-0000-0000-000087000000}"/>
    <cellStyle name="Normal 22" xfId="90" xr:uid="{00000000-0005-0000-0000-000088000000}"/>
    <cellStyle name="Normal 3" xfId="91" xr:uid="{00000000-0005-0000-0000-000089000000}"/>
    <cellStyle name="Normal 3 2" xfId="92" xr:uid="{00000000-0005-0000-0000-00008A000000}"/>
    <cellStyle name="Normal 3 3" xfId="93" xr:uid="{00000000-0005-0000-0000-00008B000000}"/>
    <cellStyle name="Normal 3 4" xfId="94" xr:uid="{00000000-0005-0000-0000-00008C000000}"/>
    <cellStyle name="Normal 3 5" xfId="95" xr:uid="{00000000-0005-0000-0000-00008D000000}"/>
    <cellStyle name="Normal 3 5 2" xfId="96" xr:uid="{00000000-0005-0000-0000-00008E000000}"/>
    <cellStyle name="Normal 4" xfId="97" xr:uid="{00000000-0005-0000-0000-00008F000000}"/>
    <cellStyle name="Normal 4 2" xfId="98" xr:uid="{00000000-0005-0000-0000-000090000000}"/>
    <cellStyle name="Normal 5" xfId="99" xr:uid="{00000000-0005-0000-0000-000091000000}"/>
    <cellStyle name="Normal 5 2" xfId="100" xr:uid="{00000000-0005-0000-0000-000092000000}"/>
    <cellStyle name="Normal 5 3" xfId="101" xr:uid="{00000000-0005-0000-0000-000093000000}"/>
    <cellStyle name="Normal 6" xfId="102" xr:uid="{00000000-0005-0000-0000-000094000000}"/>
    <cellStyle name="Normal 7" xfId="103" xr:uid="{00000000-0005-0000-0000-000095000000}"/>
    <cellStyle name="Normal 8" xfId="104" xr:uid="{00000000-0005-0000-0000-000096000000}"/>
    <cellStyle name="Normal 9" xfId="105" xr:uid="{00000000-0005-0000-0000-000097000000}"/>
    <cellStyle name="Normal_FORMATO IAIE IAT" xfId="106" xr:uid="{00000000-0005-0000-0000-000098000000}"/>
    <cellStyle name="Normal_Invi_07_LEER" xfId="107" xr:uid="{00000000-0005-0000-0000-000099000000}"/>
    <cellStyle name="Notas 2" xfId="108" xr:uid="{00000000-0005-0000-0000-00009A000000}"/>
    <cellStyle name="Notas 3" xfId="109" xr:uid="{00000000-0005-0000-0000-00009B000000}"/>
    <cellStyle name="Porcentaje" xfId="2" builtinId="5"/>
    <cellStyle name="Porcentual 2" xfId="110" xr:uid="{00000000-0005-0000-0000-00009C000000}"/>
    <cellStyle name="Porcentual 2 2" xfId="111" xr:uid="{00000000-0005-0000-0000-00009D000000}"/>
    <cellStyle name="Salida 2" xfId="112" xr:uid="{00000000-0005-0000-0000-00009E000000}"/>
    <cellStyle name="Texto de advertencia 2" xfId="113" xr:uid="{00000000-0005-0000-0000-00009F000000}"/>
    <cellStyle name="Texto explicativo 2" xfId="114" xr:uid="{00000000-0005-0000-0000-0000A0000000}"/>
    <cellStyle name="Título 1 2" xfId="115" xr:uid="{00000000-0005-0000-0000-0000A1000000}"/>
    <cellStyle name="Título 2 2" xfId="116" xr:uid="{00000000-0005-0000-0000-0000A2000000}"/>
    <cellStyle name="Título 3 2" xfId="117" xr:uid="{00000000-0005-0000-0000-0000A3000000}"/>
    <cellStyle name="Total 2" xfId="118" xr:uid="{00000000-0005-0000-0000-0000A4000000}"/>
  </cellStyles>
  <dxfs count="15">
    <dxf>
      <font>
        <color theme="0"/>
      </font>
    </dxf>
    <dxf>
      <font>
        <color theme="0"/>
      </font>
    </dxf>
    <dxf>
      <font>
        <b/>
        <i val="0"/>
        <color indexed="10"/>
      </font>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i val="0"/>
        <color indexed="10"/>
      </font>
    </dxf>
    <dxf>
      <font>
        <color rgb="FF9C0006"/>
      </font>
      <fill>
        <patternFill patternType="solid">
          <bgColor rgb="FFFFC7CE"/>
        </patternFill>
      </fill>
    </dxf>
    <dxf>
      <font>
        <b/>
        <i val="0"/>
        <color indexed="10"/>
      </font>
    </dxf>
    <dxf>
      <font>
        <b/>
        <i val="0"/>
        <color indexed="10"/>
      </font>
    </dxf>
    <dxf>
      <font>
        <b/>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xr9:uid="{352B54C1-6712-4B3D-9D20-6BB60879858B}">
      <tableStyleElement type="wholeTable" dxfId="14"/>
      <tableStyleElement type="headerRow" dxfId="13"/>
    </tableStyle>
  </tableStyles>
  <colors>
    <mruColors>
      <color rgb="FF691C20"/>
      <color rgb="FF10312B"/>
      <color rgb="FFDDC9A3"/>
      <color rgb="FFBC955C"/>
      <color rgb="FF6F7271"/>
      <color rgb="FF235B4E"/>
      <color rgb="FF009900"/>
      <color rgb="FF898D8D"/>
      <color rgb="FF00AE42"/>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6</xdr:col>
      <xdr:colOff>462360</xdr:colOff>
      <xdr:row>18</xdr:row>
      <xdr:rowOff>15600</xdr:rowOff>
    </xdr:from>
    <xdr:ext cx="4931799" cy="1595117"/>
    <xdr:sp macro="" textlink="">
      <xdr:nvSpPr>
        <xdr:cNvPr id="2" name="Rectángulo 1">
          <a:extLst>
            <a:ext uri="{FF2B5EF4-FFF2-40B4-BE49-F238E27FC236}">
              <a16:creationId xmlns:a16="http://schemas.microsoft.com/office/drawing/2014/main" id="{33D6B9CD-0FEE-792A-EE29-B1773A8D0982}"/>
            </a:ext>
          </a:extLst>
        </xdr:cNvPr>
        <xdr:cNvSpPr/>
      </xdr:nvSpPr>
      <xdr:spPr>
        <a:xfrm>
          <a:off x="6373303" y="5534657"/>
          <a:ext cx="4931799" cy="1595117"/>
        </a:xfrm>
        <a:prstGeom prst="rect">
          <a:avLst/>
        </a:prstGeom>
        <a:noFill/>
      </xdr:spPr>
      <xdr:txBody>
        <a:bodyPr wrap="none" lIns="91440" tIns="45720" rIns="91440" bIns="45720">
          <a:spAutoFit/>
        </a:bodyPr>
        <a:lstStyle/>
        <a:p>
          <a:pPr algn="ctr"/>
          <a:r>
            <a:rPr lang="es-ES" sz="9600" b="1" cap="none" spc="0">
              <a:ln w="22225">
                <a:solidFill>
                  <a:schemeClr val="accent2"/>
                </a:solidFill>
                <a:prstDash val="solid"/>
              </a:ln>
              <a:solidFill>
                <a:schemeClr val="accent2">
                  <a:lumMod val="40000"/>
                  <a:lumOff val="60000"/>
                </a:schemeClr>
              </a:solidFill>
              <a:effectLst/>
            </a:rPr>
            <a:t>No aplíca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787400</xdr:colOff>
      <xdr:row>15</xdr:row>
      <xdr:rowOff>25400</xdr:rowOff>
    </xdr:from>
    <xdr:ext cx="4931799" cy="1595117"/>
    <xdr:sp macro="" textlink="">
      <xdr:nvSpPr>
        <xdr:cNvPr id="2" name="Rectángulo 1">
          <a:extLst>
            <a:ext uri="{FF2B5EF4-FFF2-40B4-BE49-F238E27FC236}">
              <a16:creationId xmlns:a16="http://schemas.microsoft.com/office/drawing/2014/main" id="{D94C1220-7862-417C-A992-CE8682B6D0CF}"/>
            </a:ext>
          </a:extLst>
        </xdr:cNvPr>
        <xdr:cNvSpPr/>
      </xdr:nvSpPr>
      <xdr:spPr>
        <a:xfrm>
          <a:off x="2527300" y="4025900"/>
          <a:ext cx="4931799" cy="1595117"/>
        </a:xfrm>
        <a:prstGeom prst="rect">
          <a:avLst/>
        </a:prstGeom>
        <a:noFill/>
      </xdr:spPr>
      <xdr:txBody>
        <a:bodyPr wrap="none" lIns="91440" tIns="45720" rIns="91440" bIns="45720">
          <a:spAutoFit/>
        </a:bodyPr>
        <a:lstStyle/>
        <a:p>
          <a:pPr algn="ctr"/>
          <a:r>
            <a:rPr lang="es-ES" sz="9600" b="1" cap="none" spc="0">
              <a:ln w="22225">
                <a:solidFill>
                  <a:schemeClr val="accent2"/>
                </a:solidFill>
                <a:prstDash val="solid"/>
              </a:ln>
              <a:solidFill>
                <a:schemeClr val="accent2">
                  <a:lumMod val="40000"/>
                  <a:lumOff val="60000"/>
                </a:schemeClr>
              </a:solidFill>
              <a:effectLst/>
            </a:rPr>
            <a:t>No aplíca</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2044216</xdr:colOff>
      <xdr:row>13</xdr:row>
      <xdr:rowOff>167640</xdr:rowOff>
    </xdr:from>
    <xdr:ext cx="6543138" cy="937629"/>
    <xdr:sp macro="" textlink="">
      <xdr:nvSpPr>
        <xdr:cNvPr id="2" name="Rectángulo 1">
          <a:extLst>
            <a:ext uri="{FF2B5EF4-FFF2-40B4-BE49-F238E27FC236}">
              <a16:creationId xmlns:a16="http://schemas.microsoft.com/office/drawing/2014/main" id="{CF869F0B-493E-410F-8C4F-2095C3A2CCB1}"/>
            </a:ext>
          </a:extLst>
        </xdr:cNvPr>
        <xdr:cNvSpPr/>
      </xdr:nvSpPr>
      <xdr:spPr>
        <a:xfrm>
          <a:off x="2105176" y="2979420"/>
          <a:ext cx="6543138"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Sin</a:t>
          </a:r>
          <a:r>
            <a:rPr lang="es-ES" sz="5400" b="1" cap="none" spc="0" baseline="0">
              <a:ln w="22225">
                <a:solidFill>
                  <a:schemeClr val="accent2"/>
                </a:solidFill>
                <a:prstDash val="solid"/>
              </a:ln>
              <a:solidFill>
                <a:schemeClr val="accent2">
                  <a:lumMod val="40000"/>
                  <a:lumOff val="60000"/>
                </a:schemeClr>
              </a:solidFill>
              <a:effectLst/>
            </a:rPr>
            <a:t> registos al Periodo</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1833210</xdr:colOff>
      <xdr:row>13</xdr:row>
      <xdr:rowOff>76200</xdr:rowOff>
    </xdr:from>
    <xdr:ext cx="2854949" cy="937629"/>
    <xdr:sp macro="" textlink="">
      <xdr:nvSpPr>
        <xdr:cNvPr id="2" name="Rectángulo 1">
          <a:extLst>
            <a:ext uri="{FF2B5EF4-FFF2-40B4-BE49-F238E27FC236}">
              <a16:creationId xmlns:a16="http://schemas.microsoft.com/office/drawing/2014/main" id="{84DFE75C-955F-4DE7-86E9-1E2CC3D8CA19}"/>
            </a:ext>
          </a:extLst>
        </xdr:cNvPr>
        <xdr:cNvSpPr/>
      </xdr:nvSpPr>
      <xdr:spPr>
        <a:xfrm>
          <a:off x="4282496" y="3298371"/>
          <a:ext cx="2854949"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391885</xdr:colOff>
      <xdr:row>11</xdr:row>
      <xdr:rowOff>228599</xdr:rowOff>
    </xdr:from>
    <xdr:ext cx="2854949" cy="937629"/>
    <xdr:sp macro="" textlink="">
      <xdr:nvSpPr>
        <xdr:cNvPr id="2" name="Rectángulo 1">
          <a:extLst>
            <a:ext uri="{FF2B5EF4-FFF2-40B4-BE49-F238E27FC236}">
              <a16:creationId xmlns:a16="http://schemas.microsoft.com/office/drawing/2014/main" id="{CDCDEFFA-D83C-44AE-8AEF-8EE14CDFB1DF}"/>
            </a:ext>
          </a:extLst>
        </xdr:cNvPr>
        <xdr:cNvSpPr/>
      </xdr:nvSpPr>
      <xdr:spPr>
        <a:xfrm>
          <a:off x="3363685" y="2405742"/>
          <a:ext cx="2854949"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546847</xdr:colOff>
      <xdr:row>9</xdr:row>
      <xdr:rowOff>170329</xdr:rowOff>
    </xdr:from>
    <xdr:ext cx="2854949" cy="937629"/>
    <xdr:sp macro="" textlink="">
      <xdr:nvSpPr>
        <xdr:cNvPr id="2" name="Rectángulo 1">
          <a:extLst>
            <a:ext uri="{FF2B5EF4-FFF2-40B4-BE49-F238E27FC236}">
              <a16:creationId xmlns:a16="http://schemas.microsoft.com/office/drawing/2014/main" id="{9D417A19-C97E-40BC-BAF0-61263DBD8947}"/>
            </a:ext>
          </a:extLst>
        </xdr:cNvPr>
        <xdr:cNvSpPr/>
      </xdr:nvSpPr>
      <xdr:spPr>
        <a:xfrm>
          <a:off x="5163671" y="2958353"/>
          <a:ext cx="2854949"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aratula"/>
      <sheetName val="Tabla1"/>
      <sheetName val="Cat_Periodos"/>
      <sheetName val="Cat_URG"/>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92D050"/>
    <pageSetUpPr fitToPage="1"/>
  </sheetPr>
  <dimension ref="A1:S30"/>
  <sheetViews>
    <sheetView showGridLines="0" view="pageBreakPreview" topLeftCell="A10" zoomScale="85" zoomScaleNormal="70" zoomScaleSheetLayoutView="85" workbookViewId="0">
      <selection activeCell="E28" sqref="E28:H28"/>
    </sheetView>
  </sheetViews>
  <sheetFormatPr baseColWidth="10" defaultColWidth="11.44140625" defaultRowHeight="13.8"/>
  <cols>
    <col min="1" max="2" width="0.88671875" style="161" customWidth="1"/>
    <col min="3" max="3" width="12.6640625" style="161" customWidth="1"/>
    <col min="4" max="8" width="11.44140625" style="161"/>
    <col min="9" max="9" width="19.33203125" style="161" customWidth="1"/>
    <col min="10" max="10" width="4.33203125" style="161" customWidth="1"/>
    <col min="11" max="11" width="8.33203125" style="161" customWidth="1"/>
    <col min="12" max="12" width="12.6640625" style="161" customWidth="1"/>
    <col min="13" max="16384" width="11.44140625" style="161"/>
  </cols>
  <sheetData>
    <row r="1" spans="1:19" ht="14.4" customHeight="1"/>
    <row r="2" spans="1:19" ht="36.6">
      <c r="A2" s="392" t="s">
        <v>0</v>
      </c>
      <c r="B2" s="392"/>
      <c r="C2" s="392"/>
      <c r="D2" s="392"/>
      <c r="E2" s="392"/>
      <c r="F2" s="392"/>
      <c r="G2" s="392"/>
      <c r="H2" s="392"/>
      <c r="I2" s="392"/>
      <c r="J2" s="392"/>
      <c r="K2" s="392"/>
      <c r="L2" s="392"/>
      <c r="M2" s="392"/>
      <c r="N2" s="392"/>
      <c r="O2" s="392"/>
      <c r="P2" s="392"/>
      <c r="Q2" s="392"/>
      <c r="R2" s="392"/>
      <c r="S2" s="392"/>
    </row>
    <row r="3" spans="1:19">
      <c r="A3" s="162"/>
      <c r="B3" s="162"/>
      <c r="C3" s="162"/>
      <c r="D3" s="162"/>
      <c r="E3" s="162"/>
      <c r="F3" s="162"/>
      <c r="G3" s="162"/>
      <c r="H3" s="162"/>
      <c r="I3" s="162"/>
      <c r="J3" s="162"/>
      <c r="K3" s="162"/>
      <c r="L3" s="162"/>
      <c r="M3" s="162"/>
      <c r="N3" s="162"/>
      <c r="O3" s="162"/>
      <c r="P3" s="162"/>
      <c r="Q3" s="162"/>
    </row>
    <row r="4" spans="1:19">
      <c r="A4" s="162"/>
      <c r="B4" s="162"/>
      <c r="C4" s="162"/>
      <c r="D4" s="162"/>
      <c r="E4" s="162"/>
      <c r="F4" s="162"/>
      <c r="G4" s="162"/>
      <c r="H4" s="162"/>
      <c r="I4" s="162"/>
      <c r="J4" s="162"/>
      <c r="K4" s="162"/>
      <c r="L4" s="162"/>
      <c r="M4" s="162"/>
      <c r="N4" s="162"/>
      <c r="O4" s="162"/>
      <c r="P4" s="162"/>
      <c r="Q4" s="162"/>
    </row>
    <row r="5" spans="1:19">
      <c r="A5" s="162"/>
      <c r="B5" s="162"/>
      <c r="C5" s="162"/>
      <c r="D5" s="162"/>
      <c r="E5" s="162"/>
      <c r="F5" s="162"/>
      <c r="G5" s="162"/>
      <c r="H5" s="162"/>
      <c r="I5" s="162"/>
      <c r="J5" s="162"/>
      <c r="K5" s="162"/>
      <c r="L5" s="162"/>
      <c r="M5" s="162"/>
      <c r="N5" s="162"/>
      <c r="O5" s="162"/>
      <c r="P5" s="162"/>
      <c r="Q5" s="162"/>
    </row>
    <row r="6" spans="1:19">
      <c r="A6" s="162"/>
      <c r="B6" s="162"/>
      <c r="C6" s="162"/>
      <c r="D6" s="162"/>
      <c r="E6" s="162"/>
      <c r="F6" s="162"/>
      <c r="G6" s="162"/>
      <c r="H6" s="162"/>
      <c r="I6" s="162"/>
      <c r="J6" s="162"/>
      <c r="K6" s="162"/>
      <c r="L6" s="162"/>
      <c r="M6" s="162"/>
      <c r="N6" s="162"/>
      <c r="O6" s="162"/>
      <c r="P6" s="162"/>
      <c r="Q6" s="162"/>
    </row>
    <row r="7" spans="1:19">
      <c r="A7" s="162"/>
      <c r="B7" s="162"/>
      <c r="C7" s="162"/>
      <c r="D7" s="162"/>
      <c r="E7" s="162"/>
      <c r="F7" s="162"/>
      <c r="G7" s="162"/>
      <c r="H7" s="162"/>
      <c r="I7" s="162"/>
      <c r="J7" s="162"/>
      <c r="K7" s="162"/>
      <c r="L7" s="162"/>
      <c r="M7" s="162"/>
      <c r="N7" s="162"/>
      <c r="O7" s="162"/>
      <c r="P7" s="162"/>
      <c r="Q7" s="162"/>
    </row>
    <row r="8" spans="1:19">
      <c r="A8" s="162"/>
      <c r="B8" s="162"/>
      <c r="C8" s="162"/>
      <c r="D8" s="162"/>
      <c r="E8" s="162"/>
      <c r="F8" s="162"/>
      <c r="G8" s="162"/>
      <c r="H8" s="162"/>
      <c r="I8" s="162"/>
      <c r="J8" s="162"/>
      <c r="K8" s="162"/>
      <c r="L8" s="162"/>
      <c r="M8" s="162"/>
      <c r="N8" s="162"/>
      <c r="O8" s="162"/>
      <c r="P8" s="162"/>
      <c r="Q8" s="162"/>
    </row>
    <row r="9" spans="1:19">
      <c r="A9" s="162"/>
      <c r="B9" s="162"/>
      <c r="C9" s="162"/>
      <c r="D9" s="162"/>
      <c r="E9" s="162"/>
      <c r="F9" s="162"/>
      <c r="G9" s="162"/>
      <c r="H9" s="162"/>
      <c r="I9" s="162"/>
      <c r="J9" s="162"/>
      <c r="K9" s="162"/>
      <c r="L9" s="162"/>
      <c r="M9" s="162"/>
      <c r="N9" s="162"/>
      <c r="O9" s="162"/>
      <c r="P9" s="162"/>
      <c r="Q9" s="162"/>
    </row>
    <row r="10" spans="1:19" ht="48.6" customHeight="1">
      <c r="A10" s="393" t="s">
        <v>1</v>
      </c>
      <c r="B10" s="393"/>
      <c r="C10" s="393"/>
      <c r="D10" s="393"/>
      <c r="E10" s="393"/>
      <c r="F10" s="393"/>
      <c r="G10" s="393"/>
      <c r="H10" s="393"/>
      <c r="I10" s="393"/>
      <c r="J10" s="393"/>
      <c r="K10" s="393"/>
      <c r="L10" s="393"/>
      <c r="M10" s="393"/>
      <c r="N10" s="393"/>
      <c r="O10" s="393"/>
      <c r="P10" s="393"/>
      <c r="Q10" s="393"/>
      <c r="R10" s="393"/>
      <c r="S10" s="393"/>
    </row>
    <row r="11" spans="1:19" ht="48.6" customHeight="1">
      <c r="A11" s="302"/>
      <c r="B11" s="302"/>
      <c r="C11" s="302"/>
      <c r="D11" s="302"/>
      <c r="E11" s="302"/>
      <c r="F11" s="302"/>
      <c r="G11" s="302"/>
      <c r="H11" s="302"/>
      <c r="I11" s="302"/>
      <c r="J11" s="302"/>
      <c r="K11" s="302"/>
      <c r="L11" s="302"/>
      <c r="M11" s="302"/>
      <c r="N11" s="302"/>
      <c r="O11" s="302"/>
      <c r="P11" s="302"/>
      <c r="Q11" s="302"/>
      <c r="R11" s="302"/>
      <c r="S11" s="302"/>
    </row>
    <row r="12" spans="1:19" ht="32.25" customHeight="1">
      <c r="A12" s="302"/>
      <c r="B12" s="302"/>
      <c r="C12" s="302"/>
      <c r="D12" s="302"/>
      <c r="E12" s="302"/>
      <c r="F12" s="302"/>
      <c r="G12" s="302"/>
      <c r="H12" s="302"/>
      <c r="I12" s="302"/>
      <c r="J12" s="302"/>
      <c r="K12" s="302"/>
      <c r="L12" s="302"/>
      <c r="M12" s="302"/>
      <c r="N12" s="302"/>
      <c r="O12" s="302"/>
      <c r="P12" s="302"/>
      <c r="Q12" s="302"/>
      <c r="R12" s="302"/>
      <c r="S12" s="302"/>
    </row>
    <row r="13" spans="1:19" ht="36.6">
      <c r="A13" s="394"/>
      <c r="B13" s="394"/>
      <c r="C13" s="394"/>
      <c r="D13" s="394"/>
      <c r="E13" s="394"/>
      <c r="F13" s="394"/>
      <c r="G13" s="394"/>
      <c r="H13" s="394"/>
      <c r="I13" s="394"/>
      <c r="J13" s="394"/>
      <c r="K13" s="394"/>
      <c r="L13" s="394"/>
      <c r="M13" s="394"/>
      <c r="N13" s="394"/>
      <c r="O13" s="394"/>
      <c r="P13" s="394"/>
      <c r="Q13" s="394"/>
      <c r="R13" s="394"/>
      <c r="S13" s="394"/>
    </row>
    <row r="14" spans="1:19" ht="36.6">
      <c r="A14" s="303"/>
      <c r="B14" s="303"/>
      <c r="C14" s="303"/>
      <c r="D14" s="303"/>
      <c r="E14" s="303"/>
      <c r="F14" s="303"/>
      <c r="G14" s="303"/>
      <c r="H14" s="303"/>
      <c r="I14" s="303"/>
      <c r="J14" s="303"/>
      <c r="K14" s="303"/>
      <c r="L14" s="303"/>
      <c r="M14" s="303"/>
      <c r="N14" s="303"/>
      <c r="O14" s="303"/>
      <c r="P14" s="303"/>
      <c r="Q14" s="303"/>
    </row>
    <row r="15" spans="1:19" ht="28.8">
      <c r="A15" s="304"/>
      <c r="B15" s="304"/>
      <c r="C15" s="304"/>
      <c r="D15" s="304"/>
      <c r="E15" s="304"/>
      <c r="F15" s="304"/>
      <c r="G15" s="304"/>
      <c r="H15" s="304"/>
      <c r="I15" s="304"/>
      <c r="J15" s="304"/>
      <c r="K15" s="304"/>
      <c r="L15" s="304"/>
      <c r="M15" s="304"/>
      <c r="N15" s="304"/>
      <c r="O15" s="304"/>
      <c r="P15" s="162"/>
      <c r="Q15" s="162"/>
    </row>
    <row r="16" spans="1:19" ht="28.8">
      <c r="A16" s="304"/>
      <c r="B16" s="304"/>
      <c r="C16" s="304"/>
      <c r="D16" s="304"/>
      <c r="E16" s="304"/>
      <c r="F16" s="304"/>
      <c r="G16" s="304"/>
      <c r="H16" s="304"/>
      <c r="I16" s="304"/>
      <c r="J16" s="304"/>
      <c r="K16" s="304"/>
      <c r="L16" s="304"/>
      <c r="M16" s="304"/>
      <c r="N16" s="304"/>
      <c r="O16" s="304"/>
      <c r="P16" s="162"/>
      <c r="Q16" s="162"/>
    </row>
    <row r="17" spans="1:19" ht="36.6">
      <c r="B17" s="305"/>
      <c r="D17" s="305"/>
      <c r="E17" s="305"/>
      <c r="F17" s="395" t="s">
        <v>2</v>
      </c>
      <c r="G17" s="395"/>
      <c r="H17" s="395"/>
      <c r="I17" s="392" t="s">
        <v>3</v>
      </c>
      <c r="J17" s="392"/>
      <c r="K17" s="392"/>
      <c r="L17" s="392"/>
      <c r="M17" s="392"/>
      <c r="N17" s="392"/>
      <c r="O17" s="392"/>
      <c r="P17" s="305"/>
      <c r="Q17" s="305"/>
      <c r="R17" s="305"/>
      <c r="S17" s="305"/>
    </row>
    <row r="18" spans="1:19">
      <c r="A18" s="162"/>
      <c r="B18" s="162"/>
      <c r="C18" s="162"/>
      <c r="D18" s="162"/>
      <c r="E18" s="162"/>
      <c r="F18" s="162"/>
      <c r="G18" s="162"/>
      <c r="H18" s="162"/>
      <c r="I18" s="162"/>
      <c r="J18" s="162"/>
      <c r="K18" s="162"/>
      <c r="L18" s="162"/>
      <c r="M18" s="162"/>
      <c r="N18" s="162"/>
      <c r="O18" s="162"/>
      <c r="P18" s="162"/>
      <c r="Q18" s="162"/>
    </row>
    <row r="19" spans="1:19">
      <c r="A19" s="162"/>
      <c r="B19" s="162"/>
      <c r="C19" s="162"/>
      <c r="D19" s="162"/>
      <c r="E19" s="162"/>
      <c r="F19" s="162"/>
      <c r="G19" s="162"/>
      <c r="H19" s="162"/>
      <c r="I19" s="162"/>
      <c r="J19" s="162"/>
      <c r="K19" s="162"/>
      <c r="L19" s="162"/>
      <c r="M19" s="162"/>
      <c r="N19" s="162"/>
      <c r="O19" s="162"/>
      <c r="P19" s="162"/>
      <c r="Q19" s="162"/>
    </row>
    <row r="20" spans="1:19">
      <c r="A20" s="162"/>
      <c r="B20" s="162"/>
      <c r="C20" s="162"/>
      <c r="D20" s="162"/>
      <c r="E20" s="162"/>
      <c r="F20" s="162"/>
      <c r="G20" s="162"/>
      <c r="H20" s="162"/>
      <c r="I20" s="162"/>
      <c r="J20" s="162"/>
      <c r="K20" s="162"/>
      <c r="L20" s="162"/>
      <c r="M20" s="162"/>
      <c r="N20" s="162"/>
      <c r="O20" s="162"/>
      <c r="P20" s="162"/>
      <c r="Q20" s="162"/>
    </row>
    <row r="21" spans="1:19">
      <c r="A21" s="162"/>
      <c r="B21" s="162"/>
      <c r="C21" s="162"/>
      <c r="D21" s="162"/>
      <c r="E21" s="162"/>
      <c r="F21" s="162"/>
      <c r="G21" s="162"/>
      <c r="H21" s="162"/>
      <c r="I21" s="162"/>
      <c r="J21" s="162"/>
      <c r="K21" s="162"/>
      <c r="L21" s="162"/>
      <c r="M21" s="162"/>
      <c r="N21" s="162"/>
      <c r="O21" s="162"/>
      <c r="P21" s="162"/>
      <c r="Q21" s="162"/>
    </row>
    <row r="22" spans="1:19">
      <c r="A22" s="162"/>
      <c r="B22" s="162"/>
      <c r="C22" s="162"/>
      <c r="D22" s="162"/>
      <c r="E22" s="162"/>
      <c r="F22" s="162"/>
      <c r="G22" s="162"/>
      <c r="H22" s="162"/>
      <c r="I22" s="162"/>
      <c r="J22" s="162"/>
      <c r="K22" s="162"/>
      <c r="L22" s="162"/>
      <c r="M22" s="162"/>
      <c r="N22" s="162"/>
      <c r="O22" s="162"/>
      <c r="P22" s="162"/>
      <c r="Q22" s="162"/>
    </row>
    <row r="23" spans="1:19">
      <c r="A23" s="162"/>
      <c r="B23" s="162"/>
      <c r="C23" s="162"/>
      <c r="D23" s="162"/>
      <c r="E23" s="162"/>
      <c r="F23" s="162"/>
      <c r="G23" s="162"/>
      <c r="H23" s="162"/>
      <c r="I23" s="162"/>
      <c r="J23" s="162"/>
      <c r="K23" s="162"/>
      <c r="L23" s="162"/>
      <c r="M23" s="162"/>
      <c r="N23" s="162"/>
      <c r="O23" s="162"/>
      <c r="P23" s="162"/>
      <c r="Q23" s="162"/>
    </row>
    <row r="24" spans="1:19">
      <c r="A24" s="162"/>
      <c r="B24" s="162"/>
      <c r="C24" s="162"/>
      <c r="D24" s="162"/>
      <c r="E24" s="162"/>
      <c r="F24" s="162"/>
      <c r="G24" s="162"/>
      <c r="H24" s="162"/>
      <c r="I24" s="162"/>
      <c r="J24" s="162"/>
      <c r="K24" s="162"/>
      <c r="L24" s="162"/>
      <c r="M24" s="162"/>
      <c r="N24" s="162"/>
      <c r="O24" s="162"/>
      <c r="P24" s="162"/>
      <c r="Q24" s="162"/>
    </row>
    <row r="25" spans="1:19">
      <c r="A25" s="162"/>
      <c r="B25" s="162"/>
      <c r="C25" s="162"/>
      <c r="D25" s="162"/>
      <c r="E25" s="162"/>
      <c r="F25" s="162"/>
      <c r="G25" s="162"/>
      <c r="H25" s="162"/>
      <c r="I25" s="162"/>
      <c r="J25" s="162"/>
      <c r="K25" s="162"/>
      <c r="L25" s="162"/>
      <c r="M25" s="162"/>
      <c r="N25" s="162"/>
      <c r="O25" s="162"/>
      <c r="P25" s="162"/>
      <c r="Q25" s="162"/>
    </row>
    <row r="26" spans="1:19" ht="17.399999999999999">
      <c r="A26" s="389" t="s">
        <v>4</v>
      </c>
      <c r="B26" s="389"/>
      <c r="C26" s="389"/>
      <c r="D26" s="389"/>
      <c r="E26" s="306"/>
      <c r="F26" s="307"/>
      <c r="G26" s="307"/>
      <c r="H26" s="308"/>
      <c r="I26" s="312"/>
      <c r="J26" s="310"/>
      <c r="K26" s="389" t="s">
        <v>5</v>
      </c>
      <c r="L26" s="389"/>
      <c r="M26" s="306"/>
      <c r="N26" s="306"/>
      <c r="O26" s="307"/>
      <c r="P26" s="307"/>
      <c r="Q26" s="309"/>
      <c r="R26" s="313"/>
      <c r="S26" s="313"/>
    </row>
    <row r="27" spans="1:19" ht="15.6">
      <c r="A27" s="309"/>
      <c r="B27" s="309"/>
      <c r="C27" s="309"/>
      <c r="D27" s="310"/>
      <c r="E27" s="390" t="s">
        <v>235</v>
      </c>
      <c r="F27" s="390"/>
      <c r="G27" s="390"/>
      <c r="H27" s="390"/>
      <c r="I27" s="316"/>
      <c r="J27" s="317"/>
      <c r="K27" s="316"/>
      <c r="L27" s="317"/>
      <c r="M27" s="390" t="s">
        <v>233</v>
      </c>
      <c r="N27" s="390"/>
      <c r="O27" s="390"/>
      <c r="P27" s="390"/>
      <c r="Q27" s="309"/>
      <c r="R27" s="313"/>
      <c r="S27" s="313"/>
    </row>
    <row r="28" spans="1:19" ht="56.4" customHeight="1">
      <c r="A28" s="311"/>
      <c r="B28" s="311"/>
      <c r="C28" s="311"/>
      <c r="D28" s="311"/>
      <c r="E28" s="391" t="s">
        <v>243</v>
      </c>
      <c r="F28" s="391"/>
      <c r="G28" s="391"/>
      <c r="H28" s="391"/>
      <c r="I28" s="318"/>
      <c r="J28" s="318"/>
      <c r="K28" s="318"/>
      <c r="L28" s="318"/>
      <c r="M28" s="390" t="s">
        <v>234</v>
      </c>
      <c r="N28" s="390"/>
      <c r="O28" s="390"/>
      <c r="P28" s="390"/>
      <c r="Q28" s="311"/>
      <c r="R28" s="311"/>
      <c r="S28" s="311"/>
    </row>
    <row r="29" spans="1:19">
      <c r="A29" s="311"/>
      <c r="B29" s="311"/>
      <c r="C29" s="311"/>
      <c r="D29" s="311"/>
      <c r="E29" s="311"/>
      <c r="F29" s="311"/>
      <c r="G29" s="311"/>
      <c r="H29" s="311"/>
      <c r="I29" s="311"/>
      <c r="J29" s="311"/>
      <c r="K29" s="311"/>
      <c r="L29" s="311"/>
      <c r="M29" s="311"/>
      <c r="N29" s="311"/>
      <c r="O29" s="311"/>
      <c r="P29" s="311"/>
      <c r="Q29" s="311"/>
      <c r="R29" s="311"/>
      <c r="S29" s="311"/>
    </row>
    <row r="30" spans="1:19">
      <c r="A30" s="311"/>
      <c r="B30" s="311"/>
      <c r="C30" s="311"/>
      <c r="D30" s="311"/>
      <c r="E30" s="311"/>
      <c r="F30" s="311"/>
      <c r="G30" s="311"/>
      <c r="H30" s="311"/>
      <c r="I30" s="311"/>
      <c r="J30" s="311"/>
      <c r="K30" s="311"/>
      <c r="L30" s="311"/>
      <c r="M30" s="311"/>
      <c r="N30" s="311"/>
      <c r="O30" s="311"/>
      <c r="P30" s="311"/>
      <c r="Q30" s="311"/>
      <c r="R30" s="311"/>
      <c r="S30" s="311"/>
    </row>
  </sheetData>
  <mergeCells count="11">
    <mergeCell ref="A2:S2"/>
    <mergeCell ref="A10:S10"/>
    <mergeCell ref="A13:S13"/>
    <mergeCell ref="F17:H17"/>
    <mergeCell ref="I17:O17"/>
    <mergeCell ref="A26:D26"/>
    <mergeCell ref="K26:L26"/>
    <mergeCell ref="E27:H27"/>
    <mergeCell ref="M27:P27"/>
    <mergeCell ref="E28:H28"/>
    <mergeCell ref="M28:P28"/>
  </mergeCells>
  <printOptions horizontalCentered="1"/>
  <pageMargins left="0.39370078740157499" right="0.39370078740157499" top="1.37795275590551" bottom="0.86614173228346403" header="0.39370078740157499" footer="0.59055118110236204"/>
  <pageSetup scale="67" fitToHeight="0" orientation="landscape" r:id="rId1"/>
  <headerFooter scaleWithDoc="0">
    <oddHeader>&amp;C&amp;G&amp;R</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X1244"/>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110</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66930218</v>
      </c>
      <c r="C13" s="210">
        <v>66930218</v>
      </c>
      <c r="D13" s="210">
        <v>15800336</v>
      </c>
      <c r="E13" s="210">
        <v>0</v>
      </c>
      <c r="F13" s="210">
        <v>7007408.1700000009</v>
      </c>
      <c r="G13" s="210">
        <v>7007408.1700000009</v>
      </c>
      <c r="H13" s="210">
        <v>7007408.1700000009</v>
      </c>
      <c r="I13" s="325">
        <f>+F13/B13</f>
        <v>0.1046972261467907</v>
      </c>
      <c r="J13" s="325">
        <f>+F13/C13</f>
        <v>0.1046972261467907</v>
      </c>
      <c r="K13" s="325">
        <f>+G13/B13</f>
        <v>0.1046972261467907</v>
      </c>
      <c r="L13" s="325">
        <f>(G13+E13)/C13</f>
        <v>0.1046972261467907</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1" t="s">
        <v>1508</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c r="B53" s="223"/>
      <c r="C53" s="224"/>
      <c r="D53" s="224"/>
      <c r="E53" s="223"/>
      <c r="F53" s="223"/>
      <c r="H53" s="223"/>
    </row>
    <row r="54" spans="2:12">
      <c r="C54" s="225"/>
      <c r="D54" s="225"/>
      <c r="E54" s="226"/>
      <c r="F54" s="226"/>
    </row>
    <row r="55" spans="2:12">
      <c r="C55" s="227"/>
      <c r="D55" s="227"/>
      <c r="E55" s="227"/>
      <c r="F55" s="227"/>
    </row>
    <row r="1191" spans="24:24">
      <c r="X1191" s="233"/>
    </row>
    <row r="1196" spans="24:24">
      <c r="X1196" s="233"/>
    </row>
    <row r="1197" spans="24:24">
      <c r="X1197" s="233"/>
    </row>
    <row r="1244" spans="24:24">
      <c r="X1244" s="233"/>
    </row>
  </sheetData>
  <sheetProtection formatColumns="0" formatRows="0"/>
  <mergeCells count="13">
    <mergeCell ref="B2:L2"/>
    <mergeCell ref="B3:L3"/>
    <mergeCell ref="B5:E5"/>
    <mergeCell ref="F5:L5"/>
    <mergeCell ref="B6:E6"/>
    <mergeCell ref="F6:L6"/>
    <mergeCell ref="B50:L50"/>
    <mergeCell ref="B51:L52"/>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X1246"/>
  <sheetViews>
    <sheetView showGridLines="0" view="pageBreakPreview" topLeftCell="A5" zoomScale="85" zoomScaleNormal="82" zoomScaleSheetLayoutView="85"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111</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9351690</v>
      </c>
      <c r="C13" s="210">
        <v>9351690</v>
      </c>
      <c r="D13" s="210">
        <v>1973746</v>
      </c>
      <c r="E13" s="210">
        <v>0</v>
      </c>
      <c r="F13" s="210">
        <v>0</v>
      </c>
      <c r="G13" s="210">
        <v>0</v>
      </c>
      <c r="H13" s="210">
        <v>0</v>
      </c>
      <c r="I13" s="325">
        <f>+F13/B13</f>
        <v>0</v>
      </c>
      <c r="J13" s="325">
        <f>+F13/C13</f>
        <v>0</v>
      </c>
      <c r="K13" s="325">
        <f>+G13/B13</f>
        <v>0</v>
      </c>
      <c r="L13" s="325">
        <f>(G13+E13)/C13</f>
        <v>0</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1" t="s">
        <v>1509</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15" customHeight="1">
      <c r="B54" s="486"/>
      <c r="C54" s="486"/>
      <c r="D54" s="486"/>
      <c r="E54" s="486"/>
      <c r="F54" s="486"/>
      <c r="G54" s="486"/>
      <c r="H54" s="486"/>
      <c r="I54" s="486"/>
      <c r="J54" s="486"/>
      <c r="K54" s="486"/>
      <c r="L54" s="486"/>
    </row>
    <row r="55" spans="2:12">
      <c r="B55" s="223"/>
      <c r="C55" s="224"/>
      <c r="D55" s="224"/>
      <c r="E55" s="223"/>
      <c r="F55" s="223"/>
      <c r="H55" s="223"/>
    </row>
    <row r="56" spans="2:12">
      <c r="C56" s="225"/>
      <c r="D56" s="225"/>
      <c r="E56" s="226"/>
      <c r="F56" s="226"/>
    </row>
    <row r="57" spans="2:12">
      <c r="C57" s="227"/>
      <c r="D57" s="227"/>
      <c r="E57" s="227"/>
      <c r="F57" s="227"/>
    </row>
    <row r="1193" spans="24:24">
      <c r="X1193" s="233"/>
    </row>
    <row r="1198" spans="24:24">
      <c r="X1198" s="233"/>
    </row>
    <row r="1199" spans="24:24">
      <c r="X1199" s="233"/>
    </row>
    <row r="1246" spans="24:24">
      <c r="X1246" s="233"/>
    </row>
  </sheetData>
  <sheetProtection formatColumns="0" formatRows="0"/>
  <mergeCells count="13">
    <mergeCell ref="B2:L2"/>
    <mergeCell ref="B3:L3"/>
    <mergeCell ref="B5:E5"/>
    <mergeCell ref="F5:L5"/>
    <mergeCell ref="B6:E6"/>
    <mergeCell ref="F6:L6"/>
    <mergeCell ref="B50:L50"/>
    <mergeCell ref="B51:L54"/>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X1244"/>
  <sheetViews>
    <sheetView showGridLines="0" view="pageBreakPreview" topLeftCell="A4" zoomScale="70" zoomScaleNormal="82" zoomScaleSheetLayoutView="70"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112</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53730435</v>
      </c>
      <c r="C13" s="210">
        <v>53730435</v>
      </c>
      <c r="D13" s="210">
        <v>16856863</v>
      </c>
      <c r="E13" s="210">
        <v>5284603.99</v>
      </c>
      <c r="F13" s="210">
        <v>6860221.7999999998</v>
      </c>
      <c r="G13" s="210">
        <v>6860221.7999999998</v>
      </c>
      <c r="H13" s="210">
        <v>6860221.7999999998</v>
      </c>
      <c r="I13" s="325">
        <f>+F13/B13</f>
        <v>0.12767850846545351</v>
      </c>
      <c r="J13" s="325">
        <f>+F13/C13</f>
        <v>0.12767850846545351</v>
      </c>
      <c r="K13" s="325">
        <f>+G13/B13</f>
        <v>0.12767850846545351</v>
      </c>
      <c r="L13" s="325">
        <f>(G13+E13)/C13</f>
        <v>0.22603252309422023</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1" t="s">
        <v>1508</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c r="B53" s="223"/>
      <c r="C53" s="224"/>
      <c r="D53" s="224"/>
      <c r="E53" s="223"/>
      <c r="F53" s="223"/>
      <c r="H53" s="223"/>
    </row>
    <row r="54" spans="2:12">
      <c r="C54" s="225"/>
      <c r="D54" s="225"/>
      <c r="E54" s="226"/>
      <c r="F54" s="226"/>
    </row>
    <row r="55" spans="2:12">
      <c r="C55" s="227"/>
      <c r="D55" s="227"/>
      <c r="E55" s="227"/>
      <c r="F55" s="227"/>
    </row>
    <row r="1191" spans="24:24">
      <c r="X1191" s="233"/>
    </row>
    <row r="1196" spans="24:24">
      <c r="X1196" s="233"/>
    </row>
    <row r="1197" spans="24:24">
      <c r="X1197" s="233"/>
    </row>
    <row r="1244" spans="24:24">
      <c r="X1244" s="233"/>
    </row>
  </sheetData>
  <sheetProtection formatColumns="0" formatRows="0"/>
  <mergeCells count="13">
    <mergeCell ref="B2:L2"/>
    <mergeCell ref="B3:L3"/>
    <mergeCell ref="B5:E5"/>
    <mergeCell ref="F5:L5"/>
    <mergeCell ref="B6:E6"/>
    <mergeCell ref="F6:L6"/>
    <mergeCell ref="B50:L50"/>
    <mergeCell ref="B51:L52"/>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X1243"/>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113</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12875834</v>
      </c>
      <c r="C13" s="210">
        <v>12875834</v>
      </c>
      <c r="D13" s="210">
        <v>3399281</v>
      </c>
      <c r="E13" s="210">
        <v>0</v>
      </c>
      <c r="F13" s="210">
        <v>2138909</v>
      </c>
      <c r="G13" s="210">
        <v>2138909</v>
      </c>
      <c r="H13" s="210">
        <v>2138909</v>
      </c>
      <c r="I13" s="325">
        <f>+F13/B13</f>
        <v>0.16611809378716749</v>
      </c>
      <c r="J13" s="325">
        <f>+F13/C13</f>
        <v>0.16611809378716749</v>
      </c>
      <c r="K13" s="325">
        <f>+G13/B13</f>
        <v>0.16611809378716749</v>
      </c>
      <c r="L13" s="325">
        <f>(G13+E13)/C13</f>
        <v>0.16611809378716749</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1" t="s">
        <v>1508</v>
      </c>
      <c r="C51" s="485"/>
      <c r="D51" s="485"/>
      <c r="E51" s="485"/>
      <c r="F51" s="485"/>
      <c r="G51" s="485"/>
      <c r="H51" s="485"/>
      <c r="I51" s="485"/>
      <c r="J51" s="485"/>
      <c r="K51" s="485"/>
      <c r="L51" s="485"/>
    </row>
    <row r="52" spans="2:12">
      <c r="B52" s="223"/>
      <c r="C52" s="224"/>
      <c r="D52" s="224"/>
      <c r="E52" s="223"/>
      <c r="F52" s="223"/>
      <c r="H52" s="223"/>
    </row>
    <row r="53" spans="2:12">
      <c r="C53" s="225"/>
      <c r="D53" s="225"/>
      <c r="E53" s="226"/>
      <c r="F53" s="226"/>
    </row>
    <row r="54" spans="2:12">
      <c r="C54" s="227"/>
      <c r="D54" s="227"/>
      <c r="E54" s="227"/>
      <c r="F54" s="227"/>
    </row>
    <row r="1190" spans="24:24">
      <c r="X1190" s="233"/>
    </row>
    <row r="1195" spans="24:24">
      <c r="X1195" s="233"/>
    </row>
    <row r="1196" spans="24:24">
      <c r="X1196" s="233"/>
    </row>
    <row r="1243" spans="24:24">
      <c r="X1243" s="233"/>
    </row>
  </sheetData>
  <sheetProtection formatColumns="0" formatRows="0"/>
  <mergeCells count="13">
    <mergeCell ref="B2:L2"/>
    <mergeCell ref="B3:L3"/>
    <mergeCell ref="B5:E5"/>
    <mergeCell ref="F5:L5"/>
    <mergeCell ref="B6:E6"/>
    <mergeCell ref="F6:L6"/>
    <mergeCell ref="B50:L50"/>
    <mergeCell ref="B51:L51"/>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X1246"/>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114</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324">
        <v>37238575</v>
      </c>
      <c r="C13" s="324">
        <v>37238575</v>
      </c>
      <c r="D13" s="324">
        <v>10710345</v>
      </c>
      <c r="E13" s="324">
        <v>1852506.6</v>
      </c>
      <c r="F13" s="324">
        <v>3085664.3700000006</v>
      </c>
      <c r="G13" s="324">
        <v>3085664.3700000006</v>
      </c>
      <c r="H13" s="324">
        <v>3085664.3700000006</v>
      </c>
      <c r="I13" s="325">
        <f>+F13/B13</f>
        <v>8.2862042116273266E-2</v>
      </c>
      <c r="J13" s="325">
        <f>+F13/C13</f>
        <v>8.2862042116273266E-2</v>
      </c>
      <c r="K13" s="325">
        <f>+G13/B13</f>
        <v>8.2862042116273266E-2</v>
      </c>
      <c r="L13" s="325">
        <f>(G13+E13)/C13</f>
        <v>0.13260902088761453</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1505</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74.400000000000006" customHeight="1">
      <c r="B53" s="486"/>
      <c r="C53" s="486"/>
      <c r="D53" s="486"/>
      <c r="E53" s="486"/>
      <c r="F53" s="486"/>
      <c r="G53" s="486"/>
      <c r="H53" s="486"/>
      <c r="I53" s="486"/>
      <c r="J53" s="486"/>
      <c r="K53" s="486"/>
      <c r="L53" s="486"/>
    </row>
    <row r="54" spans="2:12" s="205" customFormat="1" ht="15" customHeight="1">
      <c r="B54" s="486"/>
      <c r="C54" s="486"/>
      <c r="D54" s="486"/>
      <c r="E54" s="486"/>
      <c r="F54" s="486"/>
      <c r="G54" s="486"/>
      <c r="H54" s="486"/>
      <c r="I54" s="486"/>
      <c r="J54" s="486"/>
      <c r="K54" s="486"/>
      <c r="L54" s="486"/>
    </row>
    <row r="55" spans="2:12">
      <c r="B55" s="223"/>
      <c r="C55" s="224"/>
      <c r="D55" s="224"/>
      <c r="E55" s="223"/>
      <c r="F55" s="223"/>
      <c r="H55" s="223"/>
    </row>
    <row r="56" spans="2:12">
      <c r="C56" s="225"/>
      <c r="D56" s="225"/>
      <c r="E56" s="226"/>
      <c r="F56" s="226"/>
    </row>
    <row r="57" spans="2:12">
      <c r="C57" s="227"/>
      <c r="D57" s="227"/>
      <c r="E57" s="227"/>
      <c r="F57" s="227"/>
    </row>
    <row r="1193" spans="24:24">
      <c r="X1193" s="233"/>
    </row>
    <row r="1198" spans="24:24">
      <c r="X1198" s="233"/>
    </row>
    <row r="1199" spans="24:24">
      <c r="X1199" s="233"/>
    </row>
    <row r="1246" spans="24:24">
      <c r="X1246" s="233"/>
    </row>
  </sheetData>
  <sheetProtection formatColumns="0" formatRows="0"/>
  <mergeCells count="13">
    <mergeCell ref="B2:L2"/>
    <mergeCell ref="B3:L3"/>
    <mergeCell ref="B5:E5"/>
    <mergeCell ref="F5:L5"/>
    <mergeCell ref="B6:E6"/>
    <mergeCell ref="F6:L6"/>
    <mergeCell ref="B50:L50"/>
    <mergeCell ref="B51:L54"/>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X1247"/>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115</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739068258</v>
      </c>
      <c r="C13" s="210">
        <v>735775651</v>
      </c>
      <c r="D13" s="210">
        <v>191990143</v>
      </c>
      <c r="E13" s="210">
        <v>303440656.46000004</v>
      </c>
      <c r="F13" s="210">
        <v>107697350.31999999</v>
      </c>
      <c r="G13" s="210">
        <v>107697350.31999999</v>
      </c>
      <c r="H13" s="210">
        <v>107697350.31999999</v>
      </c>
      <c r="I13" s="325">
        <f>+F13/B13</f>
        <v>0.14572043807082294</v>
      </c>
      <c r="J13" s="325">
        <f>+F13/C13</f>
        <v>0.14637253920217047</v>
      </c>
      <c r="K13" s="325">
        <f>+G13/B13</f>
        <v>0.14572043807082294</v>
      </c>
      <c r="L13" s="325">
        <f>(G13+E13)/C13</f>
        <v>0.55878175123248275</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1506</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121.2" customHeight="1">
      <c r="B54" s="486"/>
      <c r="C54" s="486"/>
      <c r="D54" s="486"/>
      <c r="E54" s="486"/>
      <c r="F54" s="486"/>
      <c r="G54" s="486"/>
      <c r="H54" s="486"/>
      <c r="I54" s="486"/>
      <c r="J54" s="486"/>
      <c r="K54" s="486"/>
      <c r="L54" s="486"/>
    </row>
    <row r="55" spans="2:12" s="205" customFormat="1" ht="294" customHeight="1">
      <c r="B55" s="486"/>
      <c r="C55" s="486"/>
      <c r="D55" s="486"/>
      <c r="E55" s="486"/>
      <c r="F55" s="486"/>
      <c r="G55" s="486"/>
      <c r="H55" s="486"/>
      <c r="I55" s="486"/>
      <c r="J55" s="486"/>
      <c r="K55" s="486"/>
      <c r="L55" s="486"/>
    </row>
    <row r="56" spans="2:12">
      <c r="B56" s="223"/>
      <c r="C56" s="224"/>
      <c r="D56" s="224"/>
      <c r="E56" s="223"/>
      <c r="F56" s="223"/>
      <c r="H56" s="223"/>
    </row>
    <row r="57" spans="2:12">
      <c r="C57" s="225"/>
      <c r="D57" s="225"/>
      <c r="E57" s="226"/>
      <c r="F57" s="226"/>
    </row>
    <row r="58" spans="2:12">
      <c r="C58" s="227"/>
      <c r="D58" s="227"/>
      <c r="E58" s="227"/>
      <c r="F58" s="227"/>
    </row>
    <row r="1194" spans="24:24">
      <c r="X1194" s="233"/>
    </row>
    <row r="1199" spans="24:24">
      <c r="X1199" s="233"/>
    </row>
    <row r="1200" spans="24:24">
      <c r="X1200" s="233"/>
    </row>
    <row r="1247" spans="24:24">
      <c r="X1247" s="233"/>
    </row>
  </sheetData>
  <sheetProtection formatColumns="0" formatRows="0"/>
  <mergeCells count="13">
    <mergeCell ref="B2:L2"/>
    <mergeCell ref="B3:L3"/>
    <mergeCell ref="B5:E5"/>
    <mergeCell ref="F5:L5"/>
    <mergeCell ref="B6:E6"/>
    <mergeCell ref="F6:L6"/>
    <mergeCell ref="B50:L50"/>
    <mergeCell ref="B51:L55"/>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X1245"/>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116</v>
      </c>
      <c r="G8" s="502"/>
      <c r="H8" s="502"/>
      <c r="I8" s="502"/>
      <c r="J8" s="502"/>
      <c r="K8" s="502"/>
      <c r="L8" s="502"/>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0</v>
      </c>
      <c r="C13" s="210">
        <v>498224.6</v>
      </c>
      <c r="D13" s="210">
        <v>498224.6</v>
      </c>
      <c r="E13" s="210">
        <v>0</v>
      </c>
      <c r="F13" s="210">
        <v>0</v>
      </c>
      <c r="G13" s="210">
        <v>0</v>
      </c>
      <c r="H13" s="210">
        <v>0</v>
      </c>
      <c r="I13" s="325" t="str">
        <f>IFERROR(($F13/$B13)*100,"")</f>
        <v/>
      </c>
      <c r="J13" s="325">
        <f>IFERROR(($F13/$C13)*100,"")</f>
        <v>0</v>
      </c>
      <c r="K13" s="325" t="str">
        <f>IFERROR(($G13/$B13)*100,"")</f>
        <v/>
      </c>
      <c r="L13" s="325">
        <f>IFERROR(((G13+E13)/$C13)*100,"")</f>
        <v>0</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1510</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c r="B54" s="223"/>
      <c r="C54" s="224"/>
      <c r="D54" s="224"/>
      <c r="E54" s="223"/>
      <c r="F54" s="223"/>
      <c r="H54" s="223"/>
    </row>
    <row r="55" spans="2:12">
      <c r="C55" s="225"/>
      <c r="D55" s="225"/>
      <c r="E55" s="226"/>
      <c r="F55" s="226"/>
    </row>
    <row r="56" spans="2:12">
      <c r="C56" s="227"/>
      <c r="D56" s="227"/>
      <c r="E56" s="227"/>
      <c r="F56" s="227"/>
    </row>
    <row r="1192" spans="24:24">
      <c r="X1192" s="233"/>
    </row>
    <row r="1197" spans="24:24">
      <c r="X1197" s="233"/>
    </row>
    <row r="1198" spans="24:24">
      <c r="X1198" s="233"/>
    </row>
    <row r="1245" spans="24:24">
      <c r="X1245" s="233"/>
    </row>
  </sheetData>
  <sheetProtection formatColumns="0" formatRows="0"/>
  <mergeCells count="13">
    <mergeCell ref="B2:L2"/>
    <mergeCell ref="B3:L3"/>
    <mergeCell ref="B5:E5"/>
    <mergeCell ref="F5:L5"/>
    <mergeCell ref="B6:E6"/>
    <mergeCell ref="F6:L6"/>
    <mergeCell ref="B50:L50"/>
    <mergeCell ref="B51:L53"/>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X1246"/>
  <sheetViews>
    <sheetView showGridLines="0" view="pageBreakPreview" topLeftCell="A11" zoomScaleNormal="82" zoomScaleSheetLayoutView="100"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117</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229530943</v>
      </c>
      <c r="C13" s="210">
        <v>189825569</v>
      </c>
      <c r="D13" s="210">
        <v>11132000</v>
      </c>
      <c r="E13" s="210">
        <v>0</v>
      </c>
      <c r="F13" s="210">
        <v>0</v>
      </c>
      <c r="G13" s="210">
        <v>0</v>
      </c>
      <c r="H13" s="210">
        <v>0</v>
      </c>
      <c r="I13" s="325">
        <f>IFERROR(($F13/$B13)*100,"")</f>
        <v>0</v>
      </c>
      <c r="J13" s="325">
        <f>IFERROR(($F13/$C13)*100,"")</f>
        <v>0</v>
      </c>
      <c r="K13" s="325">
        <f>IFERROR(($G13/$B13)*100,"")</f>
        <v>0</v>
      </c>
      <c r="L13" s="325">
        <f>IFERROR(((G13+E13)/$C13)*100,"")</f>
        <v>0</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3" t="s">
        <v>1511</v>
      </c>
      <c r="C51" s="504"/>
      <c r="D51" s="504"/>
      <c r="E51" s="504"/>
      <c r="F51" s="504"/>
      <c r="G51" s="504"/>
      <c r="H51" s="504"/>
      <c r="I51" s="504"/>
      <c r="J51" s="504"/>
      <c r="K51" s="504"/>
      <c r="L51" s="505"/>
    </row>
    <row r="52" spans="2:12" s="205" customFormat="1" ht="15" customHeight="1">
      <c r="B52" s="506"/>
      <c r="C52" s="507"/>
      <c r="D52" s="507"/>
      <c r="E52" s="507"/>
      <c r="F52" s="507"/>
      <c r="G52" s="507"/>
      <c r="H52" s="507"/>
      <c r="I52" s="507"/>
      <c r="J52" s="507"/>
      <c r="K52" s="507"/>
      <c r="L52" s="508"/>
    </row>
    <row r="53" spans="2:12" s="205" customFormat="1" ht="15" customHeight="1">
      <c r="B53" s="506"/>
      <c r="C53" s="507"/>
      <c r="D53" s="507"/>
      <c r="E53" s="507"/>
      <c r="F53" s="507"/>
      <c r="G53" s="507"/>
      <c r="H53" s="507"/>
      <c r="I53" s="507"/>
      <c r="J53" s="507"/>
      <c r="K53" s="507"/>
      <c r="L53" s="508"/>
    </row>
    <row r="54" spans="2:12" s="205" customFormat="1" ht="15" customHeight="1">
      <c r="B54" s="506"/>
      <c r="C54" s="507"/>
      <c r="D54" s="507"/>
      <c r="E54" s="507"/>
      <c r="F54" s="507"/>
      <c r="G54" s="507"/>
      <c r="H54" s="507"/>
      <c r="I54" s="507"/>
      <c r="J54" s="507"/>
      <c r="K54" s="507"/>
      <c r="L54" s="508"/>
    </row>
    <row r="55" spans="2:12">
      <c r="B55" s="223"/>
      <c r="C55" s="224"/>
      <c r="D55" s="224"/>
      <c r="E55" s="223"/>
      <c r="F55" s="223"/>
      <c r="H55" s="223"/>
    </row>
    <row r="56" spans="2:12">
      <c r="C56" s="225"/>
      <c r="D56" s="225"/>
      <c r="E56" s="226"/>
      <c r="F56" s="226"/>
    </row>
    <row r="57" spans="2:12">
      <c r="C57" s="227"/>
      <c r="D57" s="227"/>
      <c r="E57" s="227"/>
      <c r="F57" s="227"/>
    </row>
    <row r="1193" spans="24:24">
      <c r="X1193" s="233"/>
    </row>
    <row r="1198" spans="24:24">
      <c r="X1198" s="233"/>
    </row>
    <row r="1199" spans="24:24">
      <c r="X1199" s="233"/>
    </row>
    <row r="1246" spans="24:24">
      <c r="X1246" s="233"/>
    </row>
  </sheetData>
  <sheetProtection formatColumns="0" formatRows="0"/>
  <mergeCells count="13">
    <mergeCell ref="B2:L2"/>
    <mergeCell ref="B3:L3"/>
    <mergeCell ref="B5:E5"/>
    <mergeCell ref="F5:L5"/>
    <mergeCell ref="B6:E6"/>
    <mergeCell ref="F6:L6"/>
    <mergeCell ref="B50:L50"/>
    <mergeCell ref="B51:L54"/>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60" fitToHeight="0" orientation="landscape" r:id="rId1"/>
  <headerFooter scaleWithDoc="0">
    <oddHeader>&amp;C&amp;G&amp;R</oddHeader>
    <oddFooter>&amp;R&amp;G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X1246"/>
  <sheetViews>
    <sheetView showGridLines="0" view="pageBreakPreview" topLeftCell="A7" zoomScale="85" zoomScaleNormal="82" zoomScaleSheetLayoutView="85"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118</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0</v>
      </c>
      <c r="C13" s="210">
        <v>232927.05000000002</v>
      </c>
      <c r="D13" s="210">
        <v>7514.76</v>
      </c>
      <c r="E13" s="210">
        <v>0</v>
      </c>
      <c r="F13" s="210">
        <v>0</v>
      </c>
      <c r="G13" s="210">
        <v>0</v>
      </c>
      <c r="H13" s="210">
        <v>0</v>
      </c>
      <c r="I13" s="325" t="str">
        <f>IFERROR(($F13/$B13)*100,"")</f>
        <v/>
      </c>
      <c r="J13" s="325">
        <f>IFERROR(($F13/$C13)*100,"")</f>
        <v>0</v>
      </c>
      <c r="K13" s="325" t="str">
        <f>IFERROR(($G13/$B13)*100,"")</f>
        <v/>
      </c>
      <c r="L13" s="325">
        <f>IFERROR(((G13+E13)/$C13)*100,"")</f>
        <v>0</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1511</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15" customHeight="1">
      <c r="B54" s="486"/>
      <c r="C54" s="486"/>
      <c r="D54" s="486"/>
      <c r="E54" s="486"/>
      <c r="F54" s="486"/>
      <c r="G54" s="486"/>
      <c r="H54" s="486"/>
      <c r="I54" s="486"/>
      <c r="J54" s="486"/>
      <c r="K54" s="486"/>
      <c r="L54" s="486"/>
    </row>
    <row r="55" spans="2:12">
      <c r="B55" s="223"/>
      <c r="C55" s="224"/>
      <c r="D55" s="224"/>
      <c r="E55" s="223"/>
      <c r="F55" s="223"/>
      <c r="H55" s="223"/>
    </row>
    <row r="56" spans="2:12">
      <c r="C56" s="225"/>
      <c r="D56" s="225"/>
      <c r="E56" s="226"/>
      <c r="F56" s="226"/>
    </row>
    <row r="57" spans="2:12">
      <c r="C57" s="227"/>
      <c r="D57" s="227"/>
      <c r="E57" s="227"/>
      <c r="F57" s="227"/>
    </row>
    <row r="1193" spans="24:24">
      <c r="X1193" s="233"/>
    </row>
    <row r="1198" spans="24:24">
      <c r="X1198" s="233"/>
    </row>
    <row r="1199" spans="24:24">
      <c r="X1199" s="233"/>
    </row>
    <row r="1246" spans="24:24">
      <c r="X1246" s="233"/>
    </row>
  </sheetData>
  <sheetProtection formatColumns="0" formatRows="0"/>
  <mergeCells count="13">
    <mergeCell ref="B2:L2"/>
    <mergeCell ref="B3:L3"/>
    <mergeCell ref="B5:E5"/>
    <mergeCell ref="F5:L5"/>
    <mergeCell ref="B6:E6"/>
    <mergeCell ref="F6:L6"/>
    <mergeCell ref="B50:L50"/>
    <mergeCell ref="B51:L54"/>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X1247"/>
  <sheetViews>
    <sheetView showGridLines="0" zoomScale="82" zoomScaleNormal="82" workbookViewId="0">
      <selection activeCell="F8" sqref="F8:L8"/>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c r="C13" s="210"/>
      <c r="D13" s="210"/>
      <c r="E13" s="210"/>
      <c r="F13" s="210"/>
      <c r="G13" s="210"/>
      <c r="H13" s="210"/>
      <c r="I13" s="229" t="str">
        <f>IFERROR(($F13/$B13)*100,"")</f>
        <v/>
      </c>
      <c r="J13" s="229" t="str">
        <f>IFERROR(($F13/$C13)*100,"")</f>
        <v/>
      </c>
      <c r="K13" s="229" t="str">
        <f>IFERROR(($G13/$B13)*100,"")</f>
        <v/>
      </c>
      <c r="L13" s="229" t="str">
        <f>IFERROR(((G13+E13)/$C13)*100,"")</f>
        <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485"/>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15" customHeight="1">
      <c r="B54" s="486"/>
      <c r="C54" s="486"/>
      <c r="D54" s="486"/>
      <c r="E54" s="486"/>
      <c r="F54" s="486"/>
      <c r="G54" s="486"/>
      <c r="H54" s="486"/>
      <c r="I54" s="486"/>
      <c r="J54" s="486"/>
      <c r="K54" s="486"/>
      <c r="L54" s="486"/>
    </row>
    <row r="55" spans="2:12" s="205" customFormat="1" ht="178.95" customHeight="1">
      <c r="B55" s="486"/>
      <c r="C55" s="486"/>
      <c r="D55" s="486"/>
      <c r="E55" s="486"/>
      <c r="F55" s="486"/>
      <c r="G55" s="486"/>
      <c r="H55" s="486"/>
      <c r="I55" s="486"/>
      <c r="J55" s="486"/>
      <c r="K55" s="486"/>
      <c r="L55" s="486"/>
    </row>
    <row r="56" spans="2:12">
      <c r="B56" s="223"/>
      <c r="C56" s="224"/>
      <c r="D56" s="224"/>
      <c r="E56" s="223"/>
      <c r="F56" s="223"/>
      <c r="H56" s="223"/>
    </row>
    <row r="57" spans="2:12">
      <c r="C57" s="225"/>
      <c r="D57" s="225"/>
      <c r="E57" s="226"/>
      <c r="F57" s="226"/>
    </row>
    <row r="58" spans="2:12">
      <c r="C58" s="227"/>
      <c r="D58" s="227"/>
      <c r="E58" s="227"/>
      <c r="F58" s="227"/>
    </row>
    <row r="1194" spans="24:24">
      <c r="X1194" s="233"/>
    </row>
    <row r="1199" spans="24:24">
      <c r="X1199" s="233"/>
    </row>
    <row r="1200" spans="24:24">
      <c r="X1200" s="233"/>
    </row>
    <row r="1247" spans="24:24">
      <c r="X1247" s="233"/>
    </row>
  </sheetData>
  <sheetProtection formatColumns="0" formatRows="0"/>
  <mergeCells count="13">
    <mergeCell ref="B2:L2"/>
    <mergeCell ref="B3:L3"/>
    <mergeCell ref="B5:E5"/>
    <mergeCell ref="F5:L5"/>
    <mergeCell ref="B6:E6"/>
    <mergeCell ref="F6:L6"/>
    <mergeCell ref="B50:L50"/>
    <mergeCell ref="B51:L55"/>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headerFooter scaleWithDoc="0">
    <oddHeader>&amp;C&amp;G&amp;R</oddHeader>
    <oddFooter>&amp;R&amp;G</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rgb="FF92D050"/>
    <pageSetUpPr fitToPage="1"/>
  </sheetPr>
  <dimension ref="A1:S29"/>
  <sheetViews>
    <sheetView showGridLines="0" view="pageBreakPreview" topLeftCell="A13" zoomScale="70" zoomScaleNormal="70" zoomScaleSheetLayoutView="70" workbookViewId="0">
      <selection activeCell="C28" sqref="C28:C29"/>
    </sheetView>
  </sheetViews>
  <sheetFormatPr baseColWidth="10" defaultColWidth="11.44140625" defaultRowHeight="13.8"/>
  <cols>
    <col min="1" max="1" width="0.88671875" style="29" customWidth="1"/>
    <col min="2" max="2" width="46.21875" style="29" customWidth="1"/>
    <col min="3" max="3" width="112.6640625" style="29" customWidth="1"/>
    <col min="4" max="4" width="15" style="29" customWidth="1"/>
    <col min="5" max="6" width="15.33203125" style="29" customWidth="1"/>
    <col min="7" max="7" width="14.44140625" style="29" customWidth="1"/>
    <col min="8" max="8" width="66.5546875" style="29" customWidth="1"/>
    <col min="9" max="9" width="3.6640625" style="29" customWidth="1"/>
    <col min="10" max="16384" width="11.44140625" style="29"/>
  </cols>
  <sheetData>
    <row r="1" spans="1:19" ht="14.4" customHeight="1"/>
    <row r="2" spans="1:19" ht="35.1" customHeight="1">
      <c r="B2" s="409" t="s">
        <v>6</v>
      </c>
      <c r="C2" s="409"/>
      <c r="D2" s="409"/>
      <c r="E2" s="409"/>
      <c r="F2" s="409"/>
      <c r="G2" s="409"/>
      <c r="H2" s="409"/>
    </row>
    <row r="3" spans="1:19" ht="18">
      <c r="B3" s="278" t="s">
        <v>7</v>
      </c>
      <c r="C3" s="410" t="s">
        <v>8</v>
      </c>
      <c r="D3" s="411"/>
      <c r="E3" s="411"/>
      <c r="F3" s="411"/>
      <c r="G3" s="411"/>
      <c r="H3" s="412"/>
    </row>
    <row r="4" spans="1:19" ht="25.2" customHeight="1">
      <c r="B4" s="278" t="s">
        <v>9</v>
      </c>
      <c r="C4" s="410" t="s">
        <v>10</v>
      </c>
      <c r="D4" s="411"/>
      <c r="E4" s="411"/>
      <c r="F4" s="411"/>
      <c r="G4" s="411"/>
      <c r="H4" s="412"/>
    </row>
    <row r="5" spans="1:19" ht="25.2" customHeight="1">
      <c r="B5" s="278" t="s">
        <v>11</v>
      </c>
      <c r="C5" s="413">
        <v>45384</v>
      </c>
      <c r="D5" s="411"/>
      <c r="E5" s="411"/>
      <c r="F5" s="411"/>
      <c r="G5" s="411"/>
      <c r="H5" s="412"/>
    </row>
    <row r="6" spans="1:19" ht="3.6" customHeight="1">
      <c r="B6" s="279"/>
      <c r="C6" s="279"/>
      <c r="D6" s="279"/>
      <c r="E6" s="279"/>
      <c r="F6" s="279"/>
      <c r="G6" s="279"/>
      <c r="H6" s="406" t="s">
        <v>12</v>
      </c>
    </row>
    <row r="7" spans="1:19" ht="26.4" customHeight="1">
      <c r="B7" s="400" t="s">
        <v>13</v>
      </c>
      <c r="C7" s="403" t="s">
        <v>14</v>
      </c>
      <c r="D7" s="397" t="s">
        <v>15</v>
      </c>
      <c r="E7" s="414"/>
      <c r="F7" s="414"/>
      <c r="G7" s="398"/>
      <c r="H7" s="407"/>
      <c r="I7" s="298"/>
    </row>
    <row r="8" spans="1:19" ht="41.4" customHeight="1">
      <c r="B8" s="401"/>
      <c r="C8" s="404"/>
      <c r="D8" s="397" t="s">
        <v>16</v>
      </c>
      <c r="E8" s="398"/>
      <c r="F8" s="397" t="s">
        <v>17</v>
      </c>
      <c r="G8" s="398"/>
      <c r="H8" s="407"/>
      <c r="I8" s="298"/>
    </row>
    <row r="9" spans="1:19" ht="31.35" customHeight="1">
      <c r="B9" s="402"/>
      <c r="C9" s="405"/>
      <c r="D9" s="280" t="s">
        <v>18</v>
      </c>
      <c r="E9" s="280" t="s">
        <v>19</v>
      </c>
      <c r="F9" s="280" t="s">
        <v>20</v>
      </c>
      <c r="G9" s="280" t="s">
        <v>21</v>
      </c>
      <c r="H9" s="408"/>
      <c r="I9" s="299"/>
    </row>
    <row r="10" spans="1:19" s="277" customFormat="1" ht="46.8" customHeight="1">
      <c r="B10" s="281" t="s">
        <v>22</v>
      </c>
      <c r="C10" s="282" t="s">
        <v>23</v>
      </c>
      <c r="D10" s="289" t="s">
        <v>240</v>
      </c>
      <c r="E10" s="289"/>
      <c r="F10" s="289" t="s">
        <v>240</v>
      </c>
      <c r="G10" s="289" t="s">
        <v>240</v>
      </c>
      <c r="H10" s="283"/>
    </row>
    <row r="11" spans="1:19" s="277" customFormat="1" ht="46.8" customHeight="1">
      <c r="B11" s="281" t="s">
        <v>24</v>
      </c>
      <c r="C11" s="282" t="s">
        <v>25</v>
      </c>
      <c r="D11" s="289" t="s">
        <v>240</v>
      </c>
      <c r="E11" s="289"/>
      <c r="F11" s="289" t="s">
        <v>240</v>
      </c>
      <c r="G11" s="289" t="s">
        <v>240</v>
      </c>
      <c r="H11" s="283"/>
    </row>
    <row r="12" spans="1:19" s="277" customFormat="1" ht="46.8" customHeight="1">
      <c r="B12" s="281" t="s">
        <v>26</v>
      </c>
      <c r="C12" s="282" t="s">
        <v>27</v>
      </c>
      <c r="D12" s="289" t="s">
        <v>240</v>
      </c>
      <c r="E12" s="289"/>
      <c r="F12" s="289" t="s">
        <v>240</v>
      </c>
      <c r="G12" s="289" t="s">
        <v>240</v>
      </c>
      <c r="H12" s="283"/>
    </row>
    <row r="13" spans="1:19" s="277" customFormat="1" ht="46.8" customHeight="1">
      <c r="A13" s="284"/>
      <c r="B13" s="285" t="s">
        <v>28</v>
      </c>
      <c r="C13" s="286" t="s">
        <v>29</v>
      </c>
      <c r="D13" s="289"/>
      <c r="E13" s="289" t="s">
        <v>240</v>
      </c>
      <c r="F13" s="289" t="s">
        <v>240</v>
      </c>
      <c r="G13" s="289" t="s">
        <v>240</v>
      </c>
      <c r="H13" s="287"/>
      <c r="I13" s="284"/>
      <c r="J13" s="284"/>
      <c r="K13" s="284"/>
      <c r="L13" s="284"/>
      <c r="M13" s="284"/>
      <c r="N13" s="284"/>
      <c r="O13" s="284"/>
      <c r="P13" s="284"/>
      <c r="Q13" s="284"/>
      <c r="R13" s="284"/>
      <c r="S13" s="284"/>
    </row>
    <row r="14" spans="1:19" s="277" customFormat="1" ht="46.8" customHeight="1">
      <c r="B14" s="281" t="s">
        <v>30</v>
      </c>
      <c r="C14" s="282" t="s">
        <v>31</v>
      </c>
      <c r="D14" s="289" t="s">
        <v>240</v>
      </c>
      <c r="E14" s="289"/>
      <c r="F14" s="289" t="s">
        <v>240</v>
      </c>
      <c r="G14" s="289" t="s">
        <v>240</v>
      </c>
      <c r="H14" s="283"/>
    </row>
    <row r="15" spans="1:19" s="277" customFormat="1" ht="46.8" customHeight="1">
      <c r="B15" s="281" t="s">
        <v>32</v>
      </c>
      <c r="C15" s="286" t="s">
        <v>33</v>
      </c>
      <c r="D15" s="289" t="s">
        <v>240</v>
      </c>
      <c r="E15" s="289"/>
      <c r="F15" s="289" t="s">
        <v>240</v>
      </c>
      <c r="G15" s="289" t="s">
        <v>240</v>
      </c>
      <c r="H15" s="287"/>
    </row>
    <row r="16" spans="1:19" s="277" customFormat="1" ht="46.8" customHeight="1">
      <c r="B16" s="281" t="s">
        <v>34</v>
      </c>
      <c r="C16" s="286" t="s">
        <v>35</v>
      </c>
      <c r="D16" s="289" t="s">
        <v>240</v>
      </c>
      <c r="E16" s="289"/>
      <c r="F16" s="289" t="s">
        <v>240</v>
      </c>
      <c r="G16" s="289" t="s">
        <v>240</v>
      </c>
      <c r="H16" s="288"/>
    </row>
    <row r="17" spans="2:9" s="277" customFormat="1" ht="46.8" customHeight="1">
      <c r="B17" s="281" t="s">
        <v>36</v>
      </c>
      <c r="C17" s="286" t="s">
        <v>37</v>
      </c>
      <c r="D17" s="289" t="s">
        <v>240</v>
      </c>
      <c r="E17" s="289"/>
      <c r="F17" s="289" t="s">
        <v>240</v>
      </c>
      <c r="G17" s="289" t="s">
        <v>240</v>
      </c>
      <c r="H17" s="288"/>
    </row>
    <row r="18" spans="2:9" s="277" customFormat="1" ht="46.8" customHeight="1">
      <c r="B18" s="281" t="s">
        <v>38</v>
      </c>
      <c r="C18" s="286" t="s">
        <v>39</v>
      </c>
      <c r="D18" s="289" t="s">
        <v>240</v>
      </c>
      <c r="E18" s="289"/>
      <c r="F18" s="289" t="s">
        <v>240</v>
      </c>
      <c r="G18" s="289" t="s">
        <v>240</v>
      </c>
      <c r="H18" s="288"/>
    </row>
    <row r="19" spans="2:9" s="277" customFormat="1" ht="46.8" customHeight="1">
      <c r="B19" s="281" t="s">
        <v>40</v>
      </c>
      <c r="C19" s="286" t="s">
        <v>41</v>
      </c>
      <c r="D19" s="289" t="s">
        <v>240</v>
      </c>
      <c r="E19" s="289"/>
      <c r="F19" s="289" t="s">
        <v>240</v>
      </c>
      <c r="G19" s="289" t="s">
        <v>240</v>
      </c>
      <c r="H19" s="288"/>
    </row>
    <row r="20" spans="2:9" s="277" customFormat="1" ht="46.8" customHeight="1">
      <c r="B20" s="281" t="s">
        <v>42</v>
      </c>
      <c r="C20" s="286" t="s">
        <v>43</v>
      </c>
      <c r="D20" s="289" t="s">
        <v>240</v>
      </c>
      <c r="E20" s="289"/>
      <c r="F20" s="289" t="s">
        <v>240</v>
      </c>
      <c r="G20" s="289" t="s">
        <v>240</v>
      </c>
      <c r="H20" s="288"/>
    </row>
    <row r="21" spans="2:9" s="277" customFormat="1" ht="48.6" customHeight="1">
      <c r="B21" s="285" t="s">
        <v>44</v>
      </c>
      <c r="C21" s="286" t="s">
        <v>45</v>
      </c>
      <c r="D21" s="289" t="s">
        <v>240</v>
      </c>
      <c r="E21" s="289"/>
      <c r="F21" s="289" t="s">
        <v>240</v>
      </c>
      <c r="G21" s="289" t="s">
        <v>240</v>
      </c>
      <c r="H21" s="287"/>
    </row>
    <row r="22" spans="2:9" s="277" customFormat="1" ht="48.6" customHeight="1">
      <c r="B22" s="281" t="s">
        <v>46</v>
      </c>
      <c r="C22" s="286" t="s">
        <v>47</v>
      </c>
      <c r="D22" s="289" t="s">
        <v>240</v>
      </c>
      <c r="E22" s="289"/>
      <c r="F22" s="289" t="s">
        <v>240</v>
      </c>
      <c r="G22" s="289" t="s">
        <v>240</v>
      </c>
      <c r="H22" s="288"/>
    </row>
    <row r="23" spans="2:9" s="277" customFormat="1" ht="48.6" customHeight="1">
      <c r="B23" s="281" t="s">
        <v>48</v>
      </c>
      <c r="C23" s="286" t="s">
        <v>49</v>
      </c>
      <c r="D23" s="289" t="s">
        <v>240</v>
      </c>
      <c r="E23" s="289"/>
      <c r="F23" s="289" t="s">
        <v>240</v>
      </c>
      <c r="G23" s="289" t="s">
        <v>240</v>
      </c>
      <c r="H23" s="288"/>
    </row>
    <row r="24" spans="2:9" s="277" customFormat="1" ht="60.6" customHeight="1">
      <c r="B24" s="285" t="s">
        <v>50</v>
      </c>
      <c r="C24" s="286" t="s">
        <v>51</v>
      </c>
      <c r="D24" s="289" t="s">
        <v>240</v>
      </c>
      <c r="E24" s="289"/>
      <c r="F24" s="289" t="s">
        <v>240</v>
      </c>
      <c r="G24" s="289" t="s">
        <v>240</v>
      </c>
      <c r="H24" s="289"/>
    </row>
    <row r="25" spans="2:9">
      <c r="B25" s="290" t="s">
        <v>52</v>
      </c>
      <c r="C25" s="290"/>
      <c r="D25" s="290"/>
      <c r="E25" s="290"/>
      <c r="F25" s="290"/>
      <c r="G25" s="290"/>
      <c r="H25" s="290"/>
    </row>
    <row r="26" spans="2:9">
      <c r="B26" s="290"/>
      <c r="C26" s="290"/>
      <c r="D26" s="290"/>
      <c r="E26" s="290"/>
      <c r="F26" s="290"/>
      <c r="G26" s="290"/>
      <c r="H26" s="290"/>
    </row>
    <row r="27" spans="2:9" ht="15.6">
      <c r="B27" s="291" t="s">
        <v>53</v>
      </c>
      <c r="C27" s="292"/>
      <c r="D27" s="293"/>
      <c r="E27" s="291" t="s">
        <v>54</v>
      </c>
      <c r="F27" s="294"/>
      <c r="G27" s="294"/>
      <c r="H27" s="294"/>
      <c r="I27" s="300"/>
    </row>
    <row r="28" spans="2:9" ht="15.6">
      <c r="B28" s="295"/>
      <c r="C28" s="296" t="s">
        <v>236</v>
      </c>
      <c r="D28" s="293"/>
      <c r="E28" s="295"/>
      <c r="F28" s="399" t="s">
        <v>238</v>
      </c>
      <c r="G28" s="399"/>
      <c r="H28" s="399"/>
      <c r="I28" s="301"/>
    </row>
    <row r="29" spans="2:9" ht="15.6">
      <c r="B29" s="297"/>
      <c r="C29" s="296" t="s">
        <v>237</v>
      </c>
      <c r="D29" s="297"/>
      <c r="E29" s="297"/>
      <c r="F29" s="396" t="s">
        <v>239</v>
      </c>
      <c r="G29" s="396"/>
      <c r="H29" s="396"/>
    </row>
  </sheetData>
  <mergeCells count="12">
    <mergeCell ref="B2:H2"/>
    <mergeCell ref="C3:H3"/>
    <mergeCell ref="C4:H4"/>
    <mergeCell ref="C5:H5"/>
    <mergeCell ref="D7:G7"/>
    <mergeCell ref="F29:H29"/>
    <mergeCell ref="D8:E8"/>
    <mergeCell ref="F8:G8"/>
    <mergeCell ref="F28:H28"/>
    <mergeCell ref="B7:B9"/>
    <mergeCell ref="C7:C9"/>
    <mergeCell ref="H6:H9"/>
  </mergeCells>
  <printOptions horizontalCentered="1"/>
  <pageMargins left="0.39370078740157499" right="0.39370078740157499" top="1.37795275590551" bottom="0.86614173228346403" header="0.39370078740157499" footer="0.59055118110236204"/>
  <pageSetup scale="45" fitToHeight="0" orientation="landscape" r:id="rId1"/>
  <headerFooter scaleWithDoc="0">
    <oddHeader>&amp;C&amp;G&amp;R</oddHeader>
    <oddFooter>&amp;R&amp;G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0">
    <tabColor rgb="FF92D050"/>
    <pageSetUpPr fitToPage="1"/>
  </sheetPr>
  <dimension ref="A1:W45"/>
  <sheetViews>
    <sheetView showGridLines="0" view="pageBreakPreview" topLeftCell="A32" zoomScale="60" zoomScaleNormal="70" zoomScalePageLayoutView="130" workbookViewId="0">
      <selection activeCell="D30" sqref="D30"/>
    </sheetView>
  </sheetViews>
  <sheetFormatPr baseColWidth="10" defaultColWidth="11.44140625" defaultRowHeight="14.4"/>
  <cols>
    <col min="1" max="1" width="0.88671875" style="197" customWidth="1"/>
    <col min="2" max="2" width="16.33203125" style="197" customWidth="1"/>
    <col min="3" max="3" width="43" style="197" customWidth="1"/>
    <col min="4" max="4" width="7.88671875" style="599" bestFit="1" customWidth="1"/>
    <col min="5" max="7" width="18.109375" style="593" bestFit="1" customWidth="1"/>
    <col min="8" max="8" width="15.33203125" style="593" customWidth="1"/>
    <col min="9" max="9" width="16.88671875" style="593" customWidth="1"/>
    <col min="10" max="10" width="15.33203125" style="593" customWidth="1"/>
    <col min="11" max="12" width="20.6640625" style="593" customWidth="1"/>
    <col min="13" max="13" width="49.33203125" style="197" customWidth="1"/>
    <col min="14" max="14" width="2.44140625" style="197" hidden="1" customWidth="1"/>
    <col min="15" max="15" width="14.77734375" style="197" hidden="1" customWidth="1"/>
    <col min="16" max="23" width="0" style="197" hidden="1" customWidth="1"/>
    <col min="24" max="16384" width="11.44140625" style="197"/>
  </cols>
  <sheetData>
    <row r="1" spans="1:23" ht="14.4" customHeight="1"/>
    <row r="2" spans="1:23" s="194" customFormat="1" ht="25.2" customHeight="1">
      <c r="B2" s="515" t="s">
        <v>119</v>
      </c>
      <c r="C2" s="515"/>
      <c r="D2" s="515"/>
      <c r="E2" s="515"/>
      <c r="F2" s="515"/>
      <c r="G2" s="515"/>
      <c r="H2" s="515"/>
      <c r="I2" s="515"/>
      <c r="J2" s="515"/>
      <c r="K2" s="515"/>
      <c r="L2" s="515"/>
      <c r="M2" s="515"/>
    </row>
    <row r="3" spans="1:23" s="1" customFormat="1" ht="8.1" customHeight="1">
      <c r="B3" s="31"/>
      <c r="C3" s="31"/>
      <c r="D3" s="600"/>
      <c r="E3" s="594"/>
      <c r="F3" s="594"/>
      <c r="G3" s="594"/>
      <c r="H3" s="594"/>
      <c r="I3" s="594"/>
      <c r="J3" s="594"/>
      <c r="K3" s="594"/>
      <c r="L3" s="594"/>
      <c r="M3" s="31"/>
    </row>
    <row r="4" spans="1:23" s="1" customFormat="1" ht="17.25" customHeight="1">
      <c r="B4" s="516" t="s">
        <v>64</v>
      </c>
      <c r="C4" s="517"/>
      <c r="D4" s="518" t="s">
        <v>8</v>
      </c>
      <c r="E4" s="518"/>
      <c r="F4" s="518"/>
      <c r="G4" s="518"/>
      <c r="H4" s="518"/>
      <c r="I4" s="518"/>
      <c r="J4" s="518"/>
      <c r="K4" s="518"/>
      <c r="L4" s="518"/>
      <c r="M4" s="518"/>
    </row>
    <row r="5" spans="1:23" s="1" customFormat="1" ht="17.25" customHeight="1">
      <c r="B5" s="519" t="s">
        <v>9</v>
      </c>
      <c r="C5" s="520"/>
      <c r="D5" s="518" t="s">
        <v>10</v>
      </c>
      <c r="E5" s="518"/>
      <c r="F5" s="518"/>
      <c r="G5" s="518"/>
      <c r="H5" s="518"/>
      <c r="I5" s="518"/>
      <c r="J5" s="518"/>
      <c r="K5" s="518"/>
      <c r="L5" s="518"/>
      <c r="M5" s="518"/>
    </row>
    <row r="6" spans="1:23" s="194" customFormat="1" ht="5.0999999999999996" customHeight="1">
      <c r="B6" s="198"/>
      <c r="C6" s="198"/>
      <c r="D6" s="601"/>
      <c r="E6" s="595"/>
      <c r="F6" s="595"/>
      <c r="G6" s="595"/>
      <c r="H6" s="595"/>
      <c r="I6" s="595"/>
      <c r="J6" s="595"/>
      <c r="K6" s="595"/>
      <c r="L6" s="595"/>
      <c r="M6" s="198"/>
    </row>
    <row r="7" spans="1:23" s="195" customFormat="1" ht="32.1" customHeight="1">
      <c r="B7" s="509" t="s">
        <v>120</v>
      </c>
      <c r="C7" s="511" t="s">
        <v>121</v>
      </c>
      <c r="D7" s="602" t="s">
        <v>122</v>
      </c>
      <c r="E7" s="596" t="s">
        <v>66</v>
      </c>
      <c r="F7" s="596"/>
      <c r="G7" s="596"/>
      <c r="H7" s="596"/>
      <c r="I7" s="596"/>
      <c r="J7" s="596"/>
      <c r="K7" s="596"/>
      <c r="L7" s="596"/>
      <c r="M7" s="513" t="s">
        <v>123</v>
      </c>
    </row>
    <row r="8" spans="1:23" s="196" customFormat="1" ht="45" customHeight="1">
      <c r="B8" s="510"/>
      <c r="C8" s="512"/>
      <c r="D8" s="602"/>
      <c r="E8" s="320" t="s">
        <v>70</v>
      </c>
      <c r="F8" s="320" t="s">
        <v>71</v>
      </c>
      <c r="G8" s="320" t="s">
        <v>72</v>
      </c>
      <c r="H8" s="320" t="s">
        <v>73</v>
      </c>
      <c r="I8" s="320" t="s">
        <v>74</v>
      </c>
      <c r="J8" s="320" t="s">
        <v>75</v>
      </c>
      <c r="K8" s="320" t="s">
        <v>76</v>
      </c>
      <c r="L8" s="320" t="s">
        <v>77</v>
      </c>
      <c r="M8" s="514"/>
      <c r="P8" s="380" t="s">
        <v>244</v>
      </c>
      <c r="Q8" s="380" t="s">
        <v>245</v>
      </c>
      <c r="R8" s="380" t="s">
        <v>246</v>
      </c>
      <c r="S8" s="380" t="s">
        <v>247</v>
      </c>
      <c r="T8" s="380" t="s">
        <v>248</v>
      </c>
      <c r="U8" s="380" t="s">
        <v>249</v>
      </c>
      <c r="V8" s="380" t="s">
        <v>250</v>
      </c>
      <c r="W8" s="380" t="s">
        <v>251</v>
      </c>
    </row>
    <row r="9" spans="1:23" ht="36">
      <c r="B9" s="199" t="s">
        <v>262</v>
      </c>
      <c r="C9" s="199" t="s">
        <v>298</v>
      </c>
      <c r="D9" s="328">
        <v>0</v>
      </c>
      <c r="E9" s="597">
        <f>+Q9</f>
        <v>200000</v>
      </c>
      <c r="F9" s="597">
        <f t="shared" ref="F9:K9" si="0">+R9</f>
        <v>200000</v>
      </c>
      <c r="G9" s="597">
        <f t="shared" si="0"/>
        <v>200000</v>
      </c>
      <c r="H9" s="597">
        <f t="shared" si="0"/>
        <v>0</v>
      </c>
      <c r="I9" s="597">
        <f t="shared" si="0"/>
        <v>0</v>
      </c>
      <c r="J9" s="597">
        <f t="shared" si="0"/>
        <v>0</v>
      </c>
      <c r="K9" s="597">
        <f t="shared" si="0"/>
        <v>0</v>
      </c>
      <c r="L9" s="598">
        <f>+I9+H9</f>
        <v>0</v>
      </c>
      <c r="M9" s="326" t="s">
        <v>299</v>
      </c>
      <c r="O9" s="197" t="b">
        <f>+P9=B9</f>
        <v>1</v>
      </c>
      <c r="P9" s="378" t="s">
        <v>262</v>
      </c>
      <c r="Q9">
        <v>200000</v>
      </c>
      <c r="R9">
        <v>200000</v>
      </c>
      <c r="S9">
        <v>200000</v>
      </c>
      <c r="T9">
        <v>0</v>
      </c>
      <c r="U9">
        <v>0</v>
      </c>
      <c r="V9">
        <v>0</v>
      </c>
      <c r="W9">
        <v>0</v>
      </c>
    </row>
    <row r="10" spans="1:23" ht="32.4">
      <c r="B10" s="200" t="s">
        <v>263</v>
      </c>
      <c r="C10" s="200" t="s">
        <v>300</v>
      </c>
      <c r="D10" s="329">
        <v>0</v>
      </c>
      <c r="E10" s="597">
        <f t="shared" ref="E10:E44" si="1">+Q10</f>
        <v>820000</v>
      </c>
      <c r="F10" s="597">
        <f t="shared" ref="F10:F44" si="2">+R10</f>
        <v>820000</v>
      </c>
      <c r="G10" s="597">
        <f t="shared" ref="G10:G44" si="3">+S10</f>
        <v>0</v>
      </c>
      <c r="H10" s="597">
        <f t="shared" ref="H10:H44" si="4">+T10</f>
        <v>0</v>
      </c>
      <c r="I10" s="597">
        <f t="shared" ref="I10:I44" si="5">+U10</f>
        <v>0</v>
      </c>
      <c r="J10" s="597">
        <f t="shared" ref="J10:J44" si="6">+V10</f>
        <v>0</v>
      </c>
      <c r="K10" s="597">
        <f t="shared" ref="K10:K44" si="7">+W10</f>
        <v>0</v>
      </c>
      <c r="L10" s="598">
        <f t="shared" ref="L10:L44" si="8">+I10+H10</f>
        <v>0</v>
      </c>
      <c r="M10" s="327" t="s">
        <v>301</v>
      </c>
      <c r="O10" s="197" t="b">
        <f t="shared" ref="O10:O44" si="9">+P10=B10</f>
        <v>1</v>
      </c>
      <c r="P10" s="378" t="s">
        <v>263</v>
      </c>
      <c r="Q10">
        <v>820000</v>
      </c>
      <c r="R10">
        <v>820000</v>
      </c>
      <c r="S10">
        <v>0</v>
      </c>
      <c r="T10">
        <v>0</v>
      </c>
      <c r="U10">
        <v>0</v>
      </c>
      <c r="V10">
        <v>0</v>
      </c>
      <c r="W10">
        <v>0</v>
      </c>
    </row>
    <row r="11" spans="1:23" ht="86.4">
      <c r="B11" s="200" t="s">
        <v>264</v>
      </c>
      <c r="C11" s="200" t="s">
        <v>302</v>
      </c>
      <c r="D11" s="329">
        <v>0</v>
      </c>
      <c r="E11" s="597">
        <f t="shared" si="1"/>
        <v>3000000</v>
      </c>
      <c r="F11" s="597">
        <f t="shared" si="2"/>
        <v>3000000</v>
      </c>
      <c r="G11" s="597">
        <f t="shared" si="3"/>
        <v>0</v>
      </c>
      <c r="H11" s="597">
        <f t="shared" si="4"/>
        <v>0</v>
      </c>
      <c r="I11" s="597">
        <f t="shared" si="5"/>
        <v>0</v>
      </c>
      <c r="J11" s="597">
        <f t="shared" si="6"/>
        <v>0</v>
      </c>
      <c r="K11" s="597">
        <f t="shared" si="7"/>
        <v>0</v>
      </c>
      <c r="L11" s="598">
        <f t="shared" si="8"/>
        <v>0</v>
      </c>
      <c r="M11" s="327" t="s">
        <v>303</v>
      </c>
      <c r="O11" s="197" t="b">
        <f t="shared" si="9"/>
        <v>1</v>
      </c>
      <c r="P11" s="378" t="s">
        <v>264</v>
      </c>
      <c r="Q11">
        <v>3000000</v>
      </c>
      <c r="R11">
        <v>3000000</v>
      </c>
      <c r="S11">
        <v>0</v>
      </c>
      <c r="T11">
        <v>0</v>
      </c>
      <c r="U11">
        <v>0</v>
      </c>
      <c r="V11">
        <v>0</v>
      </c>
      <c r="W11">
        <v>0</v>
      </c>
    </row>
    <row r="12" spans="1:23" ht="140.4">
      <c r="B12" s="200" t="s">
        <v>265</v>
      </c>
      <c r="C12" s="200" t="s">
        <v>304</v>
      </c>
      <c r="D12" s="329">
        <v>0</v>
      </c>
      <c r="E12" s="597">
        <f t="shared" si="1"/>
        <v>800000</v>
      </c>
      <c r="F12" s="597">
        <f t="shared" si="2"/>
        <v>800000</v>
      </c>
      <c r="G12" s="597">
        <f t="shared" si="3"/>
        <v>800000</v>
      </c>
      <c r="H12" s="597">
        <f t="shared" si="4"/>
        <v>0</v>
      </c>
      <c r="I12" s="597">
        <f t="shared" si="5"/>
        <v>0</v>
      </c>
      <c r="J12" s="597">
        <f t="shared" si="6"/>
        <v>0</v>
      </c>
      <c r="K12" s="597">
        <f t="shared" si="7"/>
        <v>0</v>
      </c>
      <c r="L12" s="598">
        <f t="shared" si="8"/>
        <v>0</v>
      </c>
      <c r="M12" s="327" t="s">
        <v>305</v>
      </c>
      <c r="O12" s="197" t="b">
        <f t="shared" si="9"/>
        <v>1</v>
      </c>
      <c r="P12" s="378" t="s">
        <v>265</v>
      </c>
      <c r="Q12">
        <v>800000</v>
      </c>
      <c r="R12">
        <v>800000</v>
      </c>
      <c r="S12">
        <v>800000</v>
      </c>
      <c r="T12">
        <v>0</v>
      </c>
      <c r="U12">
        <v>0</v>
      </c>
      <c r="V12">
        <v>0</v>
      </c>
      <c r="W12">
        <v>0</v>
      </c>
    </row>
    <row r="13" spans="1:23" ht="162">
      <c r="A13" s="201"/>
      <c r="B13" s="200" t="s">
        <v>266</v>
      </c>
      <c r="C13" s="200" t="s">
        <v>306</v>
      </c>
      <c r="D13" s="329">
        <v>0</v>
      </c>
      <c r="E13" s="597">
        <f t="shared" si="1"/>
        <v>450000</v>
      </c>
      <c r="F13" s="597">
        <f t="shared" si="2"/>
        <v>450000</v>
      </c>
      <c r="G13" s="597">
        <f t="shared" si="3"/>
        <v>450000</v>
      </c>
      <c r="H13" s="597">
        <f t="shared" si="4"/>
        <v>0</v>
      </c>
      <c r="I13" s="597">
        <f t="shared" si="5"/>
        <v>0</v>
      </c>
      <c r="J13" s="597">
        <f t="shared" si="6"/>
        <v>0</v>
      </c>
      <c r="K13" s="597">
        <f t="shared" si="7"/>
        <v>0</v>
      </c>
      <c r="L13" s="598">
        <f t="shared" si="8"/>
        <v>0</v>
      </c>
      <c r="M13" s="327" t="s">
        <v>307</v>
      </c>
      <c r="N13" s="201"/>
      <c r="O13" s="197" t="b">
        <f t="shared" si="9"/>
        <v>1</v>
      </c>
      <c r="P13" s="378" t="s">
        <v>266</v>
      </c>
      <c r="Q13">
        <v>450000</v>
      </c>
      <c r="R13">
        <v>450000</v>
      </c>
      <c r="S13">
        <v>450000</v>
      </c>
      <c r="T13">
        <v>0</v>
      </c>
      <c r="U13">
        <v>0</v>
      </c>
      <c r="V13">
        <v>0</v>
      </c>
      <c r="W13">
        <v>0</v>
      </c>
    </row>
    <row r="14" spans="1:23" ht="54">
      <c r="B14" s="200" t="s">
        <v>267</v>
      </c>
      <c r="C14" s="200" t="s">
        <v>308</v>
      </c>
      <c r="D14" s="329">
        <v>0</v>
      </c>
      <c r="E14" s="597">
        <f t="shared" si="1"/>
        <v>3000000</v>
      </c>
      <c r="F14" s="597">
        <f t="shared" si="2"/>
        <v>3000000</v>
      </c>
      <c r="G14" s="597">
        <f t="shared" si="3"/>
        <v>0</v>
      </c>
      <c r="H14" s="597">
        <f t="shared" si="4"/>
        <v>0</v>
      </c>
      <c r="I14" s="597">
        <f t="shared" si="5"/>
        <v>0</v>
      </c>
      <c r="J14" s="597">
        <f t="shared" si="6"/>
        <v>0</v>
      </c>
      <c r="K14" s="597">
        <f t="shared" si="7"/>
        <v>0</v>
      </c>
      <c r="L14" s="598">
        <f t="shared" si="8"/>
        <v>0</v>
      </c>
      <c r="M14" s="327" t="s">
        <v>309</v>
      </c>
      <c r="O14" s="197" t="b">
        <f t="shared" si="9"/>
        <v>1</v>
      </c>
      <c r="P14" s="378" t="s">
        <v>267</v>
      </c>
      <c r="Q14">
        <v>3000000</v>
      </c>
      <c r="R14">
        <v>3000000</v>
      </c>
      <c r="S14">
        <v>0</v>
      </c>
      <c r="T14">
        <v>0</v>
      </c>
      <c r="U14">
        <v>0</v>
      </c>
      <c r="V14">
        <v>0</v>
      </c>
      <c r="W14">
        <v>0</v>
      </c>
    </row>
    <row r="15" spans="1:23" ht="108">
      <c r="B15" s="200" t="s">
        <v>268</v>
      </c>
      <c r="C15" s="200" t="s">
        <v>310</v>
      </c>
      <c r="D15" s="329">
        <v>0</v>
      </c>
      <c r="E15" s="597">
        <f t="shared" si="1"/>
        <v>1600000</v>
      </c>
      <c r="F15" s="597">
        <f t="shared" si="2"/>
        <v>1600000</v>
      </c>
      <c r="G15" s="597">
        <f t="shared" si="3"/>
        <v>0</v>
      </c>
      <c r="H15" s="597">
        <f t="shared" si="4"/>
        <v>0</v>
      </c>
      <c r="I15" s="597">
        <f t="shared" si="5"/>
        <v>0</v>
      </c>
      <c r="J15" s="597">
        <f t="shared" si="6"/>
        <v>0</v>
      </c>
      <c r="K15" s="597">
        <f t="shared" si="7"/>
        <v>0</v>
      </c>
      <c r="L15" s="598">
        <f t="shared" si="8"/>
        <v>0</v>
      </c>
      <c r="M15" s="327" t="s">
        <v>311</v>
      </c>
      <c r="O15" s="197" t="b">
        <f t="shared" si="9"/>
        <v>1</v>
      </c>
      <c r="P15" s="378" t="s">
        <v>268</v>
      </c>
      <c r="Q15">
        <v>1600000</v>
      </c>
      <c r="R15">
        <v>1600000</v>
      </c>
      <c r="S15">
        <v>0</v>
      </c>
      <c r="T15">
        <v>0</v>
      </c>
      <c r="U15">
        <v>0</v>
      </c>
      <c r="V15">
        <v>0</v>
      </c>
      <c r="W15">
        <v>0</v>
      </c>
    </row>
    <row r="16" spans="1:23" ht="226.8">
      <c r="B16" s="200" t="s">
        <v>269</v>
      </c>
      <c r="C16" s="200" t="s">
        <v>312</v>
      </c>
      <c r="D16" s="329">
        <v>0</v>
      </c>
      <c r="E16" s="597">
        <f t="shared" si="1"/>
        <v>1500000</v>
      </c>
      <c r="F16" s="597">
        <f t="shared" si="2"/>
        <v>1500000</v>
      </c>
      <c r="G16" s="597">
        <f t="shared" si="3"/>
        <v>1000000</v>
      </c>
      <c r="H16" s="597">
        <f t="shared" si="4"/>
        <v>0</v>
      </c>
      <c r="I16" s="597">
        <f t="shared" si="5"/>
        <v>0</v>
      </c>
      <c r="J16" s="597">
        <f t="shared" si="6"/>
        <v>0</v>
      </c>
      <c r="K16" s="597">
        <f t="shared" si="7"/>
        <v>0</v>
      </c>
      <c r="L16" s="598">
        <f t="shared" si="8"/>
        <v>0</v>
      </c>
      <c r="M16" s="327" t="s">
        <v>313</v>
      </c>
      <c r="O16" s="197" t="b">
        <f t="shared" si="9"/>
        <v>1</v>
      </c>
      <c r="P16" s="378" t="s">
        <v>269</v>
      </c>
      <c r="Q16">
        <v>1500000</v>
      </c>
      <c r="R16">
        <v>1500000</v>
      </c>
      <c r="S16">
        <v>1000000</v>
      </c>
      <c r="T16">
        <v>0</v>
      </c>
      <c r="U16">
        <v>0</v>
      </c>
      <c r="V16">
        <v>0</v>
      </c>
      <c r="W16">
        <v>0</v>
      </c>
    </row>
    <row r="17" spans="2:23" ht="32.4">
      <c r="B17" s="200" t="s">
        <v>270</v>
      </c>
      <c r="C17" s="200" t="s">
        <v>314</v>
      </c>
      <c r="D17" s="329">
        <v>0</v>
      </c>
      <c r="E17" s="597">
        <f t="shared" si="1"/>
        <v>2500000</v>
      </c>
      <c r="F17" s="597">
        <f t="shared" si="2"/>
        <v>2500000</v>
      </c>
      <c r="G17" s="597">
        <f t="shared" si="3"/>
        <v>0</v>
      </c>
      <c r="H17" s="597">
        <f t="shared" si="4"/>
        <v>0</v>
      </c>
      <c r="I17" s="597">
        <f t="shared" si="5"/>
        <v>0</v>
      </c>
      <c r="J17" s="597">
        <f t="shared" si="6"/>
        <v>0</v>
      </c>
      <c r="K17" s="597">
        <f t="shared" si="7"/>
        <v>0</v>
      </c>
      <c r="L17" s="598">
        <f t="shared" si="8"/>
        <v>0</v>
      </c>
      <c r="M17" s="327" t="s">
        <v>315</v>
      </c>
      <c r="O17" s="197" t="b">
        <f t="shared" si="9"/>
        <v>1</v>
      </c>
      <c r="P17" s="378" t="s">
        <v>270</v>
      </c>
      <c r="Q17">
        <v>2500000</v>
      </c>
      <c r="R17">
        <v>2500000</v>
      </c>
      <c r="S17">
        <v>0</v>
      </c>
      <c r="T17">
        <v>0</v>
      </c>
      <c r="U17">
        <v>0</v>
      </c>
      <c r="V17">
        <v>0</v>
      </c>
      <c r="W17">
        <v>0</v>
      </c>
    </row>
    <row r="18" spans="2:23" ht="64.8">
      <c r="B18" s="200" t="s">
        <v>271</v>
      </c>
      <c r="C18" s="200" t="s">
        <v>316</v>
      </c>
      <c r="D18" s="329">
        <v>0</v>
      </c>
      <c r="E18" s="597">
        <f t="shared" si="1"/>
        <v>1500000</v>
      </c>
      <c r="F18" s="597">
        <f t="shared" si="2"/>
        <v>1500000</v>
      </c>
      <c r="G18" s="597">
        <f t="shared" si="3"/>
        <v>1500000</v>
      </c>
      <c r="H18" s="597">
        <f t="shared" si="4"/>
        <v>0</v>
      </c>
      <c r="I18" s="597">
        <f t="shared" si="5"/>
        <v>0</v>
      </c>
      <c r="J18" s="597">
        <f t="shared" si="6"/>
        <v>0</v>
      </c>
      <c r="K18" s="597">
        <f t="shared" si="7"/>
        <v>0</v>
      </c>
      <c r="L18" s="598">
        <f t="shared" si="8"/>
        <v>0</v>
      </c>
      <c r="M18" s="327" t="s">
        <v>317</v>
      </c>
      <c r="O18" s="197" t="b">
        <f t="shared" si="9"/>
        <v>1</v>
      </c>
      <c r="P18" s="378" t="s">
        <v>271</v>
      </c>
      <c r="Q18">
        <v>1500000</v>
      </c>
      <c r="R18">
        <v>1500000</v>
      </c>
      <c r="S18">
        <v>1500000</v>
      </c>
      <c r="T18">
        <v>0</v>
      </c>
      <c r="U18">
        <v>0</v>
      </c>
      <c r="V18">
        <v>0</v>
      </c>
      <c r="W18">
        <v>0</v>
      </c>
    </row>
    <row r="19" spans="2:23" ht="118.8">
      <c r="B19" s="200" t="s">
        <v>272</v>
      </c>
      <c r="C19" s="200" t="s">
        <v>318</v>
      </c>
      <c r="D19" s="329">
        <v>0</v>
      </c>
      <c r="E19" s="597">
        <f t="shared" si="1"/>
        <v>1300000</v>
      </c>
      <c r="F19" s="597">
        <f t="shared" si="2"/>
        <v>1300000</v>
      </c>
      <c r="G19" s="597">
        <f t="shared" si="3"/>
        <v>0</v>
      </c>
      <c r="H19" s="597">
        <f t="shared" si="4"/>
        <v>0</v>
      </c>
      <c r="I19" s="597">
        <f t="shared" si="5"/>
        <v>0</v>
      </c>
      <c r="J19" s="597">
        <f t="shared" si="6"/>
        <v>0</v>
      </c>
      <c r="K19" s="597">
        <f t="shared" si="7"/>
        <v>0</v>
      </c>
      <c r="L19" s="598">
        <f t="shared" si="8"/>
        <v>0</v>
      </c>
      <c r="M19" s="327" t="s">
        <v>319</v>
      </c>
      <c r="O19" s="197" t="b">
        <f t="shared" si="9"/>
        <v>1</v>
      </c>
      <c r="P19" s="378" t="s">
        <v>272</v>
      </c>
      <c r="Q19">
        <v>1300000</v>
      </c>
      <c r="R19">
        <v>1300000</v>
      </c>
      <c r="S19">
        <v>0</v>
      </c>
      <c r="T19">
        <v>0</v>
      </c>
      <c r="U19">
        <v>0</v>
      </c>
      <c r="V19">
        <v>0</v>
      </c>
      <c r="W19">
        <v>0</v>
      </c>
    </row>
    <row r="20" spans="2:23" ht="75.599999999999994">
      <c r="B20" s="200" t="s">
        <v>273</v>
      </c>
      <c r="C20" s="200" t="s">
        <v>320</v>
      </c>
      <c r="D20" s="329">
        <v>0</v>
      </c>
      <c r="E20" s="597">
        <f t="shared" si="1"/>
        <v>0</v>
      </c>
      <c r="F20" s="597">
        <f t="shared" si="2"/>
        <v>12000</v>
      </c>
      <c r="G20" s="597">
        <f t="shared" si="3"/>
        <v>0</v>
      </c>
      <c r="H20" s="597">
        <f t="shared" si="4"/>
        <v>0</v>
      </c>
      <c r="I20" s="597">
        <f t="shared" si="5"/>
        <v>0</v>
      </c>
      <c r="J20" s="597">
        <f t="shared" si="6"/>
        <v>0</v>
      </c>
      <c r="K20" s="597">
        <f t="shared" si="7"/>
        <v>0</v>
      </c>
      <c r="L20" s="598">
        <f t="shared" si="8"/>
        <v>0</v>
      </c>
      <c r="M20" s="327" t="s">
        <v>321</v>
      </c>
      <c r="O20" s="197" t="b">
        <f t="shared" si="9"/>
        <v>1</v>
      </c>
      <c r="P20" s="378" t="s">
        <v>273</v>
      </c>
      <c r="Q20">
        <v>0</v>
      </c>
      <c r="R20">
        <v>12000</v>
      </c>
      <c r="S20">
        <v>0</v>
      </c>
      <c r="T20">
        <v>0</v>
      </c>
      <c r="U20">
        <v>0</v>
      </c>
      <c r="V20">
        <v>0</v>
      </c>
      <c r="W20">
        <v>0</v>
      </c>
    </row>
    <row r="21" spans="2:23" ht="43.2">
      <c r="B21" s="200" t="s">
        <v>274</v>
      </c>
      <c r="C21" s="200" t="s">
        <v>322</v>
      </c>
      <c r="D21" s="329">
        <v>0</v>
      </c>
      <c r="E21" s="597">
        <f t="shared" si="1"/>
        <v>0</v>
      </c>
      <c r="F21" s="597">
        <f t="shared" si="2"/>
        <v>730000</v>
      </c>
      <c r="G21" s="597">
        <f t="shared" si="3"/>
        <v>0</v>
      </c>
      <c r="H21" s="597">
        <f t="shared" si="4"/>
        <v>0</v>
      </c>
      <c r="I21" s="597">
        <f t="shared" si="5"/>
        <v>0</v>
      </c>
      <c r="J21" s="597">
        <f t="shared" si="6"/>
        <v>0</v>
      </c>
      <c r="K21" s="597">
        <f t="shared" si="7"/>
        <v>0</v>
      </c>
      <c r="L21" s="598">
        <f t="shared" si="8"/>
        <v>0</v>
      </c>
      <c r="M21" s="327" t="s">
        <v>323</v>
      </c>
      <c r="O21" s="197" t="b">
        <f t="shared" si="9"/>
        <v>1</v>
      </c>
      <c r="P21" s="378" t="s">
        <v>274</v>
      </c>
      <c r="Q21">
        <v>0</v>
      </c>
      <c r="R21">
        <v>730000</v>
      </c>
      <c r="S21">
        <v>0</v>
      </c>
      <c r="T21">
        <v>0</v>
      </c>
      <c r="U21">
        <v>0</v>
      </c>
      <c r="V21">
        <v>0</v>
      </c>
      <c r="W21">
        <v>0</v>
      </c>
    </row>
    <row r="22" spans="2:23" ht="43.2">
      <c r="B22" s="200" t="s">
        <v>275</v>
      </c>
      <c r="C22" s="200" t="s">
        <v>324</v>
      </c>
      <c r="D22" s="329">
        <v>0</v>
      </c>
      <c r="E22" s="597">
        <f t="shared" si="1"/>
        <v>0</v>
      </c>
      <c r="F22" s="597">
        <f t="shared" si="2"/>
        <v>318600</v>
      </c>
      <c r="G22" s="597">
        <f t="shared" si="3"/>
        <v>0</v>
      </c>
      <c r="H22" s="597">
        <f t="shared" si="4"/>
        <v>0</v>
      </c>
      <c r="I22" s="597">
        <f t="shared" si="5"/>
        <v>0</v>
      </c>
      <c r="J22" s="597">
        <f t="shared" si="6"/>
        <v>0</v>
      </c>
      <c r="K22" s="597">
        <f t="shared" si="7"/>
        <v>0</v>
      </c>
      <c r="L22" s="598">
        <f t="shared" si="8"/>
        <v>0</v>
      </c>
      <c r="M22" s="327" t="s">
        <v>325</v>
      </c>
      <c r="O22" s="197" t="b">
        <f t="shared" si="9"/>
        <v>1</v>
      </c>
      <c r="P22" s="378" t="s">
        <v>275</v>
      </c>
      <c r="Q22">
        <v>0</v>
      </c>
      <c r="R22">
        <v>318600</v>
      </c>
      <c r="S22">
        <v>0</v>
      </c>
      <c r="T22">
        <v>0</v>
      </c>
      <c r="U22">
        <v>0</v>
      </c>
      <c r="V22">
        <v>0</v>
      </c>
      <c r="W22">
        <v>0</v>
      </c>
    </row>
    <row r="23" spans="2:23" ht="54">
      <c r="B23" s="200" t="s">
        <v>276</v>
      </c>
      <c r="C23" s="200" t="s">
        <v>326</v>
      </c>
      <c r="D23" s="329">
        <v>0</v>
      </c>
      <c r="E23" s="597">
        <f t="shared" si="1"/>
        <v>0</v>
      </c>
      <c r="F23" s="597">
        <f t="shared" si="2"/>
        <v>1000564</v>
      </c>
      <c r="G23" s="597">
        <f t="shared" si="3"/>
        <v>0</v>
      </c>
      <c r="H23" s="597">
        <f t="shared" si="4"/>
        <v>0</v>
      </c>
      <c r="I23" s="597">
        <f t="shared" si="5"/>
        <v>0</v>
      </c>
      <c r="J23" s="597">
        <f t="shared" si="6"/>
        <v>0</v>
      </c>
      <c r="K23" s="597">
        <f t="shared" si="7"/>
        <v>0</v>
      </c>
      <c r="L23" s="598">
        <f t="shared" si="8"/>
        <v>0</v>
      </c>
      <c r="M23" s="327" t="s">
        <v>327</v>
      </c>
      <c r="O23" s="197" t="b">
        <f t="shared" si="9"/>
        <v>1</v>
      </c>
      <c r="P23" s="378" t="s">
        <v>276</v>
      </c>
      <c r="Q23">
        <v>0</v>
      </c>
      <c r="R23">
        <v>1000564</v>
      </c>
      <c r="S23">
        <v>0</v>
      </c>
      <c r="T23">
        <v>0</v>
      </c>
      <c r="U23">
        <v>0</v>
      </c>
      <c r="V23">
        <v>0</v>
      </c>
      <c r="W23">
        <v>0</v>
      </c>
    </row>
    <row r="24" spans="2:23" ht="129.6">
      <c r="B24" s="200" t="s">
        <v>277</v>
      </c>
      <c r="C24" s="200" t="s">
        <v>328</v>
      </c>
      <c r="D24" s="329">
        <v>0</v>
      </c>
      <c r="E24" s="597">
        <f t="shared" si="1"/>
        <v>0</v>
      </c>
      <c r="F24" s="597">
        <f t="shared" si="2"/>
        <v>347524</v>
      </c>
      <c r="G24" s="597">
        <f t="shared" si="3"/>
        <v>0</v>
      </c>
      <c r="H24" s="597">
        <f t="shared" si="4"/>
        <v>0</v>
      </c>
      <c r="I24" s="597">
        <f t="shared" si="5"/>
        <v>0</v>
      </c>
      <c r="J24" s="597">
        <f t="shared" si="6"/>
        <v>0</v>
      </c>
      <c r="K24" s="597">
        <f t="shared" si="7"/>
        <v>0</v>
      </c>
      <c r="L24" s="598">
        <f t="shared" si="8"/>
        <v>0</v>
      </c>
      <c r="M24" s="327" t="s">
        <v>329</v>
      </c>
      <c r="O24" s="197" t="b">
        <f t="shared" si="9"/>
        <v>1</v>
      </c>
      <c r="P24" s="378" t="s">
        <v>277</v>
      </c>
      <c r="Q24">
        <v>0</v>
      </c>
      <c r="R24">
        <v>347524</v>
      </c>
      <c r="S24">
        <v>0</v>
      </c>
      <c r="T24">
        <v>0</v>
      </c>
      <c r="U24">
        <v>0</v>
      </c>
      <c r="V24">
        <v>0</v>
      </c>
      <c r="W24">
        <v>0</v>
      </c>
    </row>
    <row r="25" spans="2:23" ht="75.599999999999994">
      <c r="B25" s="200" t="s">
        <v>278</v>
      </c>
      <c r="C25" s="200" t="s">
        <v>330</v>
      </c>
      <c r="D25" s="329">
        <v>0</v>
      </c>
      <c r="E25" s="597">
        <f t="shared" si="1"/>
        <v>0</v>
      </c>
      <c r="F25" s="597">
        <f t="shared" si="2"/>
        <v>42384</v>
      </c>
      <c r="G25" s="597">
        <f t="shared" si="3"/>
        <v>0</v>
      </c>
      <c r="H25" s="597">
        <f t="shared" si="4"/>
        <v>0</v>
      </c>
      <c r="I25" s="597">
        <f t="shared" si="5"/>
        <v>0</v>
      </c>
      <c r="J25" s="597">
        <f t="shared" si="6"/>
        <v>0</v>
      </c>
      <c r="K25" s="597">
        <f t="shared" si="7"/>
        <v>0</v>
      </c>
      <c r="L25" s="598">
        <f t="shared" si="8"/>
        <v>0</v>
      </c>
      <c r="M25" s="327" t="s">
        <v>331</v>
      </c>
      <c r="O25" s="197" t="b">
        <f t="shared" si="9"/>
        <v>1</v>
      </c>
      <c r="P25" s="378" t="s">
        <v>278</v>
      </c>
      <c r="Q25">
        <v>0</v>
      </c>
      <c r="R25">
        <v>42384</v>
      </c>
      <c r="S25">
        <v>0</v>
      </c>
      <c r="T25">
        <v>0</v>
      </c>
      <c r="U25">
        <v>0</v>
      </c>
      <c r="V25">
        <v>0</v>
      </c>
      <c r="W25">
        <v>0</v>
      </c>
    </row>
    <row r="26" spans="2:23" ht="32.4">
      <c r="B26" s="200" t="s">
        <v>279</v>
      </c>
      <c r="C26" s="200" t="s">
        <v>332</v>
      </c>
      <c r="D26" s="329">
        <v>0</v>
      </c>
      <c r="E26" s="597">
        <f t="shared" si="1"/>
        <v>0</v>
      </c>
      <c r="F26" s="597">
        <f t="shared" si="2"/>
        <v>219240</v>
      </c>
      <c r="G26" s="597">
        <f t="shared" si="3"/>
        <v>0</v>
      </c>
      <c r="H26" s="597">
        <f t="shared" si="4"/>
        <v>0</v>
      </c>
      <c r="I26" s="597">
        <f t="shared" si="5"/>
        <v>0</v>
      </c>
      <c r="J26" s="597">
        <f t="shared" si="6"/>
        <v>0</v>
      </c>
      <c r="K26" s="597">
        <f t="shared" si="7"/>
        <v>0</v>
      </c>
      <c r="L26" s="598">
        <f t="shared" si="8"/>
        <v>0</v>
      </c>
      <c r="M26" s="327" t="s">
        <v>333</v>
      </c>
      <c r="O26" s="197" t="b">
        <f t="shared" si="9"/>
        <v>1</v>
      </c>
      <c r="P26" s="378" t="s">
        <v>279</v>
      </c>
      <c r="Q26">
        <v>0</v>
      </c>
      <c r="R26">
        <v>219240</v>
      </c>
      <c r="S26">
        <v>0</v>
      </c>
      <c r="T26">
        <v>0</v>
      </c>
      <c r="U26">
        <v>0</v>
      </c>
      <c r="V26">
        <v>0</v>
      </c>
      <c r="W26">
        <v>0</v>
      </c>
    </row>
    <row r="27" spans="2:23" ht="97.2">
      <c r="B27" s="200" t="s">
        <v>280</v>
      </c>
      <c r="C27" s="200" t="s">
        <v>334</v>
      </c>
      <c r="D27" s="329">
        <v>0</v>
      </c>
      <c r="E27" s="597">
        <f t="shared" si="1"/>
        <v>229530943</v>
      </c>
      <c r="F27" s="597">
        <f t="shared" si="2"/>
        <v>184138316.69</v>
      </c>
      <c r="G27" s="597">
        <f t="shared" si="3"/>
        <v>5444747.6899999995</v>
      </c>
      <c r="H27" s="597">
        <f t="shared" si="4"/>
        <v>0</v>
      </c>
      <c r="I27" s="597">
        <f t="shared" si="5"/>
        <v>0</v>
      </c>
      <c r="J27" s="597">
        <f t="shared" si="6"/>
        <v>0</v>
      </c>
      <c r="K27" s="597">
        <f t="shared" si="7"/>
        <v>0</v>
      </c>
      <c r="L27" s="598">
        <f t="shared" si="8"/>
        <v>0</v>
      </c>
      <c r="M27" s="327" t="s">
        <v>335</v>
      </c>
      <c r="O27" s="197" t="b">
        <f t="shared" si="9"/>
        <v>1</v>
      </c>
      <c r="P27" s="378" t="s">
        <v>280</v>
      </c>
      <c r="Q27">
        <v>229530943</v>
      </c>
      <c r="R27">
        <v>184138316.69</v>
      </c>
      <c r="S27">
        <v>5444747.6899999995</v>
      </c>
      <c r="T27">
        <v>0</v>
      </c>
      <c r="U27">
        <v>0</v>
      </c>
      <c r="V27">
        <v>0</v>
      </c>
      <c r="W27">
        <v>0</v>
      </c>
    </row>
    <row r="28" spans="2:23" ht="183.6">
      <c r="B28" s="200" t="s">
        <v>281</v>
      </c>
      <c r="C28" s="200" t="s">
        <v>336</v>
      </c>
      <c r="D28" s="329">
        <v>0</v>
      </c>
      <c r="E28" s="597">
        <f t="shared" si="1"/>
        <v>64280723</v>
      </c>
      <c r="F28" s="597">
        <f t="shared" si="2"/>
        <v>65261999</v>
      </c>
      <c r="G28" s="597">
        <f t="shared" si="3"/>
        <v>43835092</v>
      </c>
      <c r="H28" s="597">
        <f t="shared" si="4"/>
        <v>0</v>
      </c>
      <c r="I28" s="597">
        <f t="shared" si="5"/>
        <v>0</v>
      </c>
      <c r="J28" s="597">
        <f t="shared" si="6"/>
        <v>0</v>
      </c>
      <c r="K28" s="597">
        <f t="shared" si="7"/>
        <v>0</v>
      </c>
      <c r="L28" s="598">
        <f t="shared" si="8"/>
        <v>0</v>
      </c>
      <c r="M28" s="327" t="s">
        <v>337</v>
      </c>
      <c r="O28" s="197" t="b">
        <f t="shared" si="9"/>
        <v>1</v>
      </c>
      <c r="P28" s="378" t="s">
        <v>281</v>
      </c>
      <c r="Q28">
        <v>64280723</v>
      </c>
      <c r="R28">
        <v>65261999</v>
      </c>
      <c r="S28">
        <v>43835092</v>
      </c>
      <c r="T28">
        <v>0</v>
      </c>
      <c r="U28">
        <v>0</v>
      </c>
      <c r="V28">
        <v>0</v>
      </c>
      <c r="W28">
        <v>0</v>
      </c>
    </row>
    <row r="29" spans="2:23" ht="86.4">
      <c r="B29" s="200" t="s">
        <v>282</v>
      </c>
      <c r="C29" s="200" t="s">
        <v>338</v>
      </c>
      <c r="D29" s="329">
        <v>0</v>
      </c>
      <c r="E29" s="597">
        <f t="shared" si="1"/>
        <v>20000000</v>
      </c>
      <c r="F29" s="597">
        <f t="shared" si="2"/>
        <v>20000000</v>
      </c>
      <c r="G29" s="597">
        <f t="shared" si="3"/>
        <v>14000000</v>
      </c>
      <c r="H29" s="597">
        <f t="shared" si="4"/>
        <v>0</v>
      </c>
      <c r="I29" s="597">
        <f t="shared" si="5"/>
        <v>13984182.859999999</v>
      </c>
      <c r="J29" s="597">
        <f t="shared" si="6"/>
        <v>0</v>
      </c>
      <c r="K29" s="597">
        <f t="shared" si="7"/>
        <v>0</v>
      </c>
      <c r="L29" s="598">
        <f t="shared" si="8"/>
        <v>13984182.859999999</v>
      </c>
      <c r="M29" s="327" t="s">
        <v>339</v>
      </c>
      <c r="O29" s="197" t="b">
        <f t="shared" si="9"/>
        <v>1</v>
      </c>
      <c r="P29" s="378" t="s">
        <v>282</v>
      </c>
      <c r="Q29">
        <v>20000000</v>
      </c>
      <c r="R29">
        <v>20000000</v>
      </c>
      <c r="S29">
        <v>14000000</v>
      </c>
      <c r="T29">
        <v>0</v>
      </c>
      <c r="U29">
        <v>13984182.859999999</v>
      </c>
      <c r="V29">
        <v>0</v>
      </c>
      <c r="W29">
        <v>0</v>
      </c>
    </row>
    <row r="30" spans="2:23" ht="75.599999999999994">
      <c r="B30" s="200" t="s">
        <v>283</v>
      </c>
      <c r="C30" s="200" t="s">
        <v>340</v>
      </c>
      <c r="D30" s="329">
        <v>0</v>
      </c>
      <c r="E30" s="597">
        <f t="shared" si="1"/>
        <v>10000000</v>
      </c>
      <c r="F30" s="597">
        <f t="shared" si="2"/>
        <v>10000000</v>
      </c>
      <c r="G30" s="597">
        <f t="shared" si="3"/>
        <v>2500000</v>
      </c>
      <c r="H30" s="597">
        <f t="shared" si="4"/>
        <v>0</v>
      </c>
      <c r="I30" s="597">
        <f t="shared" si="5"/>
        <v>0</v>
      </c>
      <c r="J30" s="597">
        <f t="shared" si="6"/>
        <v>0</v>
      </c>
      <c r="K30" s="597">
        <f t="shared" si="7"/>
        <v>0</v>
      </c>
      <c r="L30" s="598">
        <f t="shared" si="8"/>
        <v>0</v>
      </c>
      <c r="M30" s="327" t="s">
        <v>341</v>
      </c>
      <c r="O30" s="197" t="b">
        <f t="shared" si="9"/>
        <v>1</v>
      </c>
      <c r="P30" s="378" t="s">
        <v>283</v>
      </c>
      <c r="Q30">
        <v>10000000</v>
      </c>
      <c r="R30">
        <v>10000000</v>
      </c>
      <c r="S30">
        <v>2500000</v>
      </c>
      <c r="T30">
        <v>0</v>
      </c>
      <c r="U30">
        <v>0</v>
      </c>
      <c r="V30">
        <v>0</v>
      </c>
      <c r="W30">
        <v>0</v>
      </c>
    </row>
    <row r="31" spans="2:23" ht="162">
      <c r="B31" s="200" t="s">
        <v>284</v>
      </c>
      <c r="C31" s="200" t="s">
        <v>342</v>
      </c>
      <c r="D31" s="329">
        <v>0.10034698267723216</v>
      </c>
      <c r="E31" s="597">
        <f t="shared" si="1"/>
        <v>33338379</v>
      </c>
      <c r="F31" s="597">
        <f t="shared" si="2"/>
        <v>33338379</v>
      </c>
      <c r="G31" s="597">
        <f t="shared" si="3"/>
        <v>33338379</v>
      </c>
      <c r="H31" s="597">
        <f t="shared" si="4"/>
        <v>3345405.74</v>
      </c>
      <c r="I31" s="597">
        <f t="shared" si="5"/>
        <v>29988583.140000001</v>
      </c>
      <c r="J31" s="597">
        <f t="shared" si="6"/>
        <v>3345405.74</v>
      </c>
      <c r="K31" s="597">
        <f t="shared" si="7"/>
        <v>3345405.74</v>
      </c>
      <c r="L31" s="598">
        <f t="shared" si="8"/>
        <v>33333988.880000003</v>
      </c>
      <c r="M31" s="327" t="s">
        <v>343</v>
      </c>
      <c r="O31" s="197" t="b">
        <f t="shared" si="9"/>
        <v>1</v>
      </c>
      <c r="P31" s="378" t="s">
        <v>284</v>
      </c>
      <c r="Q31">
        <v>33338379</v>
      </c>
      <c r="R31">
        <v>33338379</v>
      </c>
      <c r="S31">
        <v>33338379</v>
      </c>
      <c r="T31">
        <v>3345405.74</v>
      </c>
      <c r="U31">
        <v>29988583.140000001</v>
      </c>
      <c r="V31">
        <v>3345405.74</v>
      </c>
      <c r="W31">
        <v>3345405.74</v>
      </c>
    </row>
    <row r="32" spans="2:23" ht="97.2">
      <c r="B32" s="200" t="s">
        <v>285</v>
      </c>
      <c r="C32" s="200" t="s">
        <v>344</v>
      </c>
      <c r="D32" s="329">
        <v>0.22669673014405911</v>
      </c>
      <c r="E32" s="597">
        <f t="shared" si="1"/>
        <v>8917243</v>
      </c>
      <c r="F32" s="597">
        <f t="shared" si="2"/>
        <v>8917243</v>
      </c>
      <c r="G32" s="597">
        <f t="shared" si="3"/>
        <v>8917243</v>
      </c>
      <c r="H32" s="597">
        <f t="shared" si="4"/>
        <v>2021509.83</v>
      </c>
      <c r="I32" s="597">
        <f t="shared" si="5"/>
        <v>6888053.4299999997</v>
      </c>
      <c r="J32" s="597">
        <f t="shared" si="6"/>
        <v>2021509.83</v>
      </c>
      <c r="K32" s="597">
        <f t="shared" si="7"/>
        <v>2021509.83</v>
      </c>
      <c r="L32" s="598">
        <f t="shared" si="8"/>
        <v>8909563.2599999998</v>
      </c>
      <c r="M32" s="327" t="s">
        <v>345</v>
      </c>
      <c r="O32" s="197" t="b">
        <f t="shared" si="9"/>
        <v>1</v>
      </c>
      <c r="P32" s="378" t="s">
        <v>285</v>
      </c>
      <c r="Q32">
        <v>8917243</v>
      </c>
      <c r="R32">
        <v>8917243</v>
      </c>
      <c r="S32">
        <v>8917243</v>
      </c>
      <c r="T32">
        <v>2021509.83</v>
      </c>
      <c r="U32">
        <v>6888053.4299999997</v>
      </c>
      <c r="V32">
        <v>2021509.83</v>
      </c>
      <c r="W32">
        <v>2021509.83</v>
      </c>
    </row>
    <row r="33" spans="2:23" ht="64.8">
      <c r="B33" s="200" t="s">
        <v>286</v>
      </c>
      <c r="C33" s="200" t="s">
        <v>346</v>
      </c>
      <c r="D33" s="329">
        <v>0</v>
      </c>
      <c r="E33" s="597">
        <f t="shared" si="1"/>
        <v>10500000</v>
      </c>
      <c r="F33" s="597">
        <f t="shared" si="2"/>
        <v>10500000</v>
      </c>
      <c r="G33" s="597">
        <f t="shared" si="3"/>
        <v>2500000</v>
      </c>
      <c r="H33" s="597">
        <f t="shared" si="4"/>
        <v>0</v>
      </c>
      <c r="I33" s="597">
        <f t="shared" si="5"/>
        <v>0</v>
      </c>
      <c r="J33" s="597">
        <f t="shared" si="6"/>
        <v>0</v>
      </c>
      <c r="K33" s="597">
        <f t="shared" si="7"/>
        <v>0</v>
      </c>
      <c r="L33" s="598">
        <f t="shared" si="8"/>
        <v>0</v>
      </c>
      <c r="M33" s="327" t="s">
        <v>347</v>
      </c>
      <c r="O33" s="197" t="b">
        <f t="shared" si="9"/>
        <v>1</v>
      </c>
      <c r="P33" s="378" t="s">
        <v>286</v>
      </c>
      <c r="Q33">
        <v>10500000</v>
      </c>
      <c r="R33">
        <v>10500000</v>
      </c>
      <c r="S33">
        <v>2500000</v>
      </c>
      <c r="T33">
        <v>0</v>
      </c>
      <c r="U33">
        <v>0</v>
      </c>
      <c r="V33">
        <v>0</v>
      </c>
      <c r="W33">
        <v>0</v>
      </c>
    </row>
    <row r="34" spans="2:23" ht="172.8">
      <c r="B34" s="200" t="s">
        <v>287</v>
      </c>
      <c r="C34" s="200" t="s">
        <v>348</v>
      </c>
      <c r="D34" s="329">
        <v>0</v>
      </c>
      <c r="E34" s="597">
        <f t="shared" si="1"/>
        <v>28000000</v>
      </c>
      <c r="F34" s="597">
        <f t="shared" si="2"/>
        <v>28000000</v>
      </c>
      <c r="G34" s="597">
        <f t="shared" si="3"/>
        <v>6500000</v>
      </c>
      <c r="H34" s="597">
        <f t="shared" si="4"/>
        <v>0</v>
      </c>
      <c r="I34" s="597">
        <f t="shared" si="5"/>
        <v>0</v>
      </c>
      <c r="J34" s="597">
        <f t="shared" si="6"/>
        <v>0</v>
      </c>
      <c r="K34" s="597">
        <f t="shared" si="7"/>
        <v>0</v>
      </c>
      <c r="L34" s="598">
        <f t="shared" si="8"/>
        <v>0</v>
      </c>
      <c r="M34" s="327" t="s">
        <v>349</v>
      </c>
      <c r="O34" s="197" t="b">
        <f t="shared" si="9"/>
        <v>1</v>
      </c>
      <c r="P34" s="378" t="s">
        <v>287</v>
      </c>
      <c r="Q34">
        <v>28000000</v>
      </c>
      <c r="R34">
        <v>28000000</v>
      </c>
      <c r="S34">
        <v>6500000</v>
      </c>
      <c r="T34">
        <v>0</v>
      </c>
      <c r="U34">
        <v>0</v>
      </c>
      <c r="V34">
        <v>0</v>
      </c>
      <c r="W34">
        <v>0</v>
      </c>
    </row>
    <row r="35" spans="2:23" ht="118.8">
      <c r="B35" s="200" t="s">
        <v>288</v>
      </c>
      <c r="C35" s="200" t="s">
        <v>350</v>
      </c>
      <c r="D35" s="329">
        <v>0</v>
      </c>
      <c r="E35" s="597">
        <f t="shared" si="1"/>
        <v>13426113</v>
      </c>
      <c r="F35" s="597">
        <f t="shared" si="2"/>
        <v>13426113</v>
      </c>
      <c r="G35" s="597">
        <f t="shared" si="3"/>
        <v>2500000</v>
      </c>
      <c r="H35" s="597">
        <f t="shared" si="4"/>
        <v>0</v>
      </c>
      <c r="I35" s="597">
        <f t="shared" si="5"/>
        <v>4097712.73</v>
      </c>
      <c r="J35" s="597">
        <f t="shared" si="6"/>
        <v>0</v>
      </c>
      <c r="K35" s="597">
        <f t="shared" si="7"/>
        <v>0</v>
      </c>
      <c r="L35" s="598">
        <f t="shared" si="8"/>
        <v>4097712.73</v>
      </c>
      <c r="M35" s="327" t="s">
        <v>351</v>
      </c>
      <c r="O35" s="197" t="b">
        <f t="shared" si="9"/>
        <v>1</v>
      </c>
      <c r="P35" s="378" t="s">
        <v>288</v>
      </c>
      <c r="Q35">
        <v>13426113</v>
      </c>
      <c r="R35">
        <v>13426113</v>
      </c>
      <c r="S35">
        <v>2500000</v>
      </c>
      <c r="T35">
        <v>0</v>
      </c>
      <c r="U35">
        <v>4097712.73</v>
      </c>
      <c r="V35">
        <v>0</v>
      </c>
      <c r="W35">
        <v>0</v>
      </c>
    </row>
    <row r="36" spans="2:23" ht="75.599999999999994">
      <c r="B36" s="200" t="s">
        <v>289</v>
      </c>
      <c r="C36" s="200" t="s">
        <v>352</v>
      </c>
      <c r="D36" s="329">
        <v>0</v>
      </c>
      <c r="E36" s="597">
        <f t="shared" si="1"/>
        <v>7000000</v>
      </c>
      <c r="F36" s="597">
        <f t="shared" si="2"/>
        <v>7000000</v>
      </c>
      <c r="G36" s="597">
        <f t="shared" si="3"/>
        <v>2000000</v>
      </c>
      <c r="H36" s="597">
        <f t="shared" si="4"/>
        <v>0</v>
      </c>
      <c r="I36" s="597">
        <f t="shared" si="5"/>
        <v>0</v>
      </c>
      <c r="J36" s="597">
        <f t="shared" si="6"/>
        <v>0</v>
      </c>
      <c r="K36" s="597">
        <f t="shared" si="7"/>
        <v>0</v>
      </c>
      <c r="L36" s="598">
        <f t="shared" si="8"/>
        <v>0</v>
      </c>
      <c r="M36" s="327" t="s">
        <v>353</v>
      </c>
      <c r="O36" s="197" t="b">
        <f t="shared" si="9"/>
        <v>1</v>
      </c>
      <c r="P36" s="378" t="s">
        <v>289</v>
      </c>
      <c r="Q36">
        <v>7000000</v>
      </c>
      <c r="R36">
        <v>7000000</v>
      </c>
      <c r="S36">
        <v>2000000</v>
      </c>
      <c r="T36">
        <v>0</v>
      </c>
      <c r="U36">
        <v>0</v>
      </c>
      <c r="V36">
        <v>0</v>
      </c>
      <c r="W36">
        <v>0</v>
      </c>
    </row>
    <row r="37" spans="2:23" ht="129.6">
      <c r="B37" s="200" t="s">
        <v>290</v>
      </c>
      <c r="C37" s="200" t="s">
        <v>354</v>
      </c>
      <c r="D37" s="329">
        <v>3.533251875E-2</v>
      </c>
      <c r="E37" s="597">
        <f t="shared" si="1"/>
        <v>24000000</v>
      </c>
      <c r="F37" s="597">
        <f t="shared" si="2"/>
        <v>24000000</v>
      </c>
      <c r="G37" s="597">
        <f t="shared" si="3"/>
        <v>12000000</v>
      </c>
      <c r="H37" s="597">
        <f t="shared" si="4"/>
        <v>847980.45</v>
      </c>
      <c r="I37" s="597">
        <f t="shared" si="5"/>
        <v>9151793</v>
      </c>
      <c r="J37" s="597">
        <f t="shared" si="6"/>
        <v>847980.45</v>
      </c>
      <c r="K37" s="597">
        <f t="shared" si="7"/>
        <v>847980.45</v>
      </c>
      <c r="L37" s="598">
        <f t="shared" si="8"/>
        <v>9999773.4499999993</v>
      </c>
      <c r="M37" s="327" t="s">
        <v>355</v>
      </c>
      <c r="O37" s="197" t="b">
        <f t="shared" si="9"/>
        <v>1</v>
      </c>
      <c r="P37" s="378" t="s">
        <v>290</v>
      </c>
      <c r="Q37">
        <v>24000000</v>
      </c>
      <c r="R37">
        <v>24000000</v>
      </c>
      <c r="S37">
        <v>12000000</v>
      </c>
      <c r="T37">
        <v>847980.45</v>
      </c>
      <c r="U37">
        <v>9151793</v>
      </c>
      <c r="V37">
        <v>847980.45</v>
      </c>
      <c r="W37">
        <v>847980.45</v>
      </c>
    </row>
    <row r="38" spans="2:23" ht="205.2">
      <c r="B38" s="200" t="s">
        <v>291</v>
      </c>
      <c r="C38" s="200" t="s">
        <v>356</v>
      </c>
      <c r="D38" s="329">
        <v>0</v>
      </c>
      <c r="E38" s="597">
        <f t="shared" si="1"/>
        <v>10740890</v>
      </c>
      <c r="F38" s="597">
        <f t="shared" si="2"/>
        <v>10740890</v>
      </c>
      <c r="G38" s="597">
        <f t="shared" si="3"/>
        <v>2500000</v>
      </c>
      <c r="H38" s="597">
        <f t="shared" si="4"/>
        <v>0</v>
      </c>
      <c r="I38" s="597">
        <f t="shared" si="5"/>
        <v>0</v>
      </c>
      <c r="J38" s="597">
        <f t="shared" si="6"/>
        <v>0</v>
      </c>
      <c r="K38" s="597">
        <f t="shared" si="7"/>
        <v>0</v>
      </c>
      <c r="L38" s="598">
        <f t="shared" si="8"/>
        <v>0</v>
      </c>
      <c r="M38" s="327" t="s">
        <v>357</v>
      </c>
      <c r="O38" s="197" t="b">
        <f t="shared" si="9"/>
        <v>1</v>
      </c>
      <c r="P38" s="378" t="s">
        <v>291</v>
      </c>
      <c r="Q38">
        <v>10740890</v>
      </c>
      <c r="R38">
        <v>10740890</v>
      </c>
      <c r="S38">
        <v>2500000</v>
      </c>
      <c r="T38">
        <v>0</v>
      </c>
      <c r="U38">
        <v>0</v>
      </c>
      <c r="V38">
        <v>0</v>
      </c>
      <c r="W38">
        <v>0</v>
      </c>
    </row>
    <row r="39" spans="2:23" ht="129.6">
      <c r="B39" s="200" t="s">
        <v>292</v>
      </c>
      <c r="C39" s="200" t="s">
        <v>358</v>
      </c>
      <c r="D39" s="329">
        <v>0</v>
      </c>
      <c r="E39" s="597">
        <f t="shared" si="1"/>
        <v>6000000</v>
      </c>
      <c r="F39" s="597">
        <f t="shared" si="2"/>
        <v>4800000</v>
      </c>
      <c r="G39" s="597">
        <f t="shared" si="3"/>
        <v>800000</v>
      </c>
      <c r="H39" s="597">
        <f t="shared" si="4"/>
        <v>0</v>
      </c>
      <c r="I39" s="597">
        <f t="shared" si="5"/>
        <v>0</v>
      </c>
      <c r="J39" s="597">
        <f t="shared" si="6"/>
        <v>0</v>
      </c>
      <c r="K39" s="597">
        <f t="shared" si="7"/>
        <v>0</v>
      </c>
      <c r="L39" s="598">
        <f t="shared" si="8"/>
        <v>0</v>
      </c>
      <c r="M39" s="327" t="s">
        <v>359</v>
      </c>
      <c r="O39" s="197" t="b">
        <f t="shared" si="9"/>
        <v>1</v>
      </c>
      <c r="P39" s="378" t="s">
        <v>292</v>
      </c>
      <c r="Q39">
        <v>6000000</v>
      </c>
      <c r="R39">
        <v>4800000</v>
      </c>
      <c r="S39">
        <v>800000</v>
      </c>
      <c r="T39">
        <v>0</v>
      </c>
      <c r="U39">
        <v>0</v>
      </c>
      <c r="V39">
        <v>0</v>
      </c>
      <c r="W39">
        <v>0</v>
      </c>
    </row>
    <row r="40" spans="2:23" ht="140.4">
      <c r="B40" s="200" t="s">
        <v>293</v>
      </c>
      <c r="C40" s="200" t="s">
        <v>360</v>
      </c>
      <c r="D40" s="329">
        <v>0</v>
      </c>
      <c r="E40" s="597">
        <f t="shared" si="1"/>
        <v>14000000</v>
      </c>
      <c r="F40" s="597">
        <f t="shared" si="2"/>
        <v>12446000</v>
      </c>
      <c r="G40" s="597">
        <f t="shared" si="3"/>
        <v>946000</v>
      </c>
      <c r="H40" s="597">
        <f t="shared" si="4"/>
        <v>0</v>
      </c>
      <c r="I40" s="597">
        <f t="shared" si="5"/>
        <v>0</v>
      </c>
      <c r="J40" s="597">
        <f t="shared" si="6"/>
        <v>0</v>
      </c>
      <c r="K40" s="597">
        <f t="shared" si="7"/>
        <v>0</v>
      </c>
      <c r="L40" s="598">
        <f t="shared" si="8"/>
        <v>0</v>
      </c>
      <c r="M40" s="327" t="s">
        <v>361</v>
      </c>
      <c r="O40" s="197" t="b">
        <f t="shared" si="9"/>
        <v>1</v>
      </c>
      <c r="P40" s="378" t="s">
        <v>293</v>
      </c>
      <c r="Q40">
        <v>14000000</v>
      </c>
      <c r="R40">
        <v>12446000</v>
      </c>
      <c r="S40">
        <v>946000</v>
      </c>
      <c r="T40">
        <v>0</v>
      </c>
      <c r="U40">
        <v>0</v>
      </c>
      <c r="V40">
        <v>0</v>
      </c>
      <c r="W40">
        <v>0</v>
      </c>
    </row>
    <row r="41" spans="2:23" ht="86.4">
      <c r="B41" s="200" t="s">
        <v>294</v>
      </c>
      <c r="C41" s="200" t="s">
        <v>362</v>
      </c>
      <c r="D41" s="329">
        <v>0</v>
      </c>
      <c r="E41" s="597">
        <f t="shared" si="1"/>
        <v>64427684</v>
      </c>
      <c r="F41" s="597">
        <f t="shared" si="2"/>
        <v>34427684</v>
      </c>
      <c r="G41" s="597">
        <f t="shared" si="3"/>
        <v>0</v>
      </c>
      <c r="H41" s="597">
        <f t="shared" si="4"/>
        <v>0</v>
      </c>
      <c r="I41" s="597">
        <f t="shared" si="5"/>
        <v>0</v>
      </c>
      <c r="J41" s="597">
        <f t="shared" si="6"/>
        <v>0</v>
      </c>
      <c r="K41" s="597">
        <f t="shared" si="7"/>
        <v>0</v>
      </c>
      <c r="L41" s="598">
        <f t="shared" si="8"/>
        <v>0</v>
      </c>
      <c r="M41" s="327" t="s">
        <v>363</v>
      </c>
      <c r="O41" s="197" t="b">
        <f t="shared" si="9"/>
        <v>1</v>
      </c>
      <c r="P41" s="378" t="s">
        <v>294</v>
      </c>
      <c r="Q41">
        <v>64427684</v>
      </c>
      <c r="R41">
        <v>34427684</v>
      </c>
      <c r="S41">
        <v>0</v>
      </c>
      <c r="T41">
        <v>0</v>
      </c>
      <c r="U41">
        <v>0</v>
      </c>
      <c r="V41">
        <v>0</v>
      </c>
      <c r="W41">
        <v>0</v>
      </c>
    </row>
    <row r="42" spans="2:23" ht="129.6">
      <c r="B42" s="200" t="s">
        <v>295</v>
      </c>
      <c r="C42" s="200" t="s">
        <v>364</v>
      </c>
      <c r="D42" s="329">
        <v>0</v>
      </c>
      <c r="E42" s="597">
        <f t="shared" si="1"/>
        <v>0</v>
      </c>
      <c r="F42" s="597">
        <f t="shared" si="2"/>
        <v>6000000</v>
      </c>
      <c r="G42" s="597">
        <f t="shared" si="3"/>
        <v>0</v>
      </c>
      <c r="H42" s="597">
        <f t="shared" si="4"/>
        <v>0</v>
      </c>
      <c r="I42" s="597">
        <f t="shared" si="5"/>
        <v>0</v>
      </c>
      <c r="J42" s="597">
        <f t="shared" si="6"/>
        <v>0</v>
      </c>
      <c r="K42" s="597">
        <f t="shared" si="7"/>
        <v>0</v>
      </c>
      <c r="L42" s="598">
        <f t="shared" si="8"/>
        <v>0</v>
      </c>
      <c r="M42" s="327" t="s">
        <v>365</v>
      </c>
      <c r="O42" s="197" t="b">
        <f t="shared" si="9"/>
        <v>1</v>
      </c>
      <c r="P42" s="378" t="s">
        <v>295</v>
      </c>
      <c r="Q42">
        <v>0</v>
      </c>
      <c r="R42">
        <v>6000000</v>
      </c>
      <c r="S42">
        <v>0</v>
      </c>
      <c r="T42">
        <v>0</v>
      </c>
      <c r="U42">
        <v>0</v>
      </c>
      <c r="V42">
        <v>0</v>
      </c>
      <c r="W42">
        <v>0</v>
      </c>
    </row>
    <row r="43" spans="2:23" ht="57.6">
      <c r="B43" s="200" t="s">
        <v>296</v>
      </c>
      <c r="C43" s="200" t="s">
        <v>366</v>
      </c>
      <c r="D43" s="329">
        <v>0</v>
      </c>
      <c r="E43" s="597">
        <f t="shared" si="1"/>
        <v>0</v>
      </c>
      <c r="F43" s="597">
        <f t="shared" si="2"/>
        <v>6000000</v>
      </c>
      <c r="G43" s="597">
        <f t="shared" si="3"/>
        <v>0</v>
      </c>
      <c r="H43" s="597">
        <f t="shared" si="4"/>
        <v>0</v>
      </c>
      <c r="I43" s="597">
        <f t="shared" si="5"/>
        <v>0</v>
      </c>
      <c r="J43" s="597">
        <f t="shared" si="6"/>
        <v>0</v>
      </c>
      <c r="K43" s="597">
        <f t="shared" si="7"/>
        <v>0</v>
      </c>
      <c r="L43" s="598">
        <f t="shared" si="8"/>
        <v>0</v>
      </c>
      <c r="M43" s="327" t="s">
        <v>367</v>
      </c>
      <c r="O43" s="197" t="b">
        <f t="shared" si="9"/>
        <v>1</v>
      </c>
      <c r="P43" s="378" t="s">
        <v>296</v>
      </c>
      <c r="Q43">
        <v>0</v>
      </c>
      <c r="R43">
        <v>6000000</v>
      </c>
      <c r="S43">
        <v>0</v>
      </c>
      <c r="T43">
        <v>0</v>
      </c>
      <c r="U43">
        <v>0</v>
      </c>
      <c r="V43">
        <v>0</v>
      </c>
      <c r="W43">
        <v>0</v>
      </c>
    </row>
    <row r="44" spans="2:23" ht="43.2">
      <c r="B44" s="200" t="s">
        <v>297</v>
      </c>
      <c r="C44" s="200" t="s">
        <v>368</v>
      </c>
      <c r="D44" s="329">
        <v>0</v>
      </c>
      <c r="E44" s="597">
        <f t="shared" si="1"/>
        <v>0</v>
      </c>
      <c r="F44" s="597">
        <f t="shared" si="2"/>
        <v>18000000</v>
      </c>
      <c r="G44" s="597">
        <f t="shared" si="3"/>
        <v>0</v>
      </c>
      <c r="H44" s="597">
        <f t="shared" si="4"/>
        <v>0</v>
      </c>
      <c r="I44" s="597">
        <f t="shared" si="5"/>
        <v>0</v>
      </c>
      <c r="J44" s="597">
        <f t="shared" si="6"/>
        <v>0</v>
      </c>
      <c r="K44" s="597">
        <f t="shared" si="7"/>
        <v>0</v>
      </c>
      <c r="L44" s="598">
        <f t="shared" si="8"/>
        <v>0</v>
      </c>
      <c r="M44" s="327" t="s">
        <v>369</v>
      </c>
      <c r="O44" s="197" t="b">
        <f t="shared" si="9"/>
        <v>1</v>
      </c>
      <c r="P44" s="378" t="s">
        <v>297</v>
      </c>
      <c r="Q44">
        <v>0</v>
      </c>
      <c r="R44">
        <v>18000000</v>
      </c>
      <c r="S44">
        <v>0</v>
      </c>
      <c r="T44">
        <v>0</v>
      </c>
      <c r="U44">
        <v>0</v>
      </c>
      <c r="V44">
        <v>0</v>
      </c>
      <c r="W44">
        <v>0</v>
      </c>
    </row>
    <row r="45" spans="2:23" ht="15" customHeight="1">
      <c r="B45" s="202" t="s">
        <v>124</v>
      </c>
      <c r="C45" s="200"/>
      <c r="D45" s="329"/>
      <c r="E45" s="387">
        <f>SUM(E9:E44)</f>
        <v>560831975</v>
      </c>
      <c r="F45" s="387">
        <f t="shared" ref="F45:L45" si="10">SUM(F9:F44)</f>
        <v>516336936.69</v>
      </c>
      <c r="G45" s="387">
        <f t="shared" si="10"/>
        <v>141731461.69</v>
      </c>
      <c r="H45" s="387">
        <f t="shared" si="10"/>
        <v>6214896.0200000005</v>
      </c>
      <c r="I45" s="387">
        <f t="shared" si="10"/>
        <v>64110325.159999996</v>
      </c>
      <c r="J45" s="387">
        <f t="shared" si="10"/>
        <v>6214896.0200000005</v>
      </c>
      <c r="K45" s="387">
        <f t="shared" si="10"/>
        <v>6214896.0200000005</v>
      </c>
      <c r="L45" s="387">
        <f t="shared" si="10"/>
        <v>70325221.179999992</v>
      </c>
      <c r="M45" s="203"/>
    </row>
  </sheetData>
  <mergeCells count="10">
    <mergeCell ref="B2:M2"/>
    <mergeCell ref="B4:C4"/>
    <mergeCell ref="D4:M4"/>
    <mergeCell ref="B5:C5"/>
    <mergeCell ref="D5:M5"/>
    <mergeCell ref="E7:L7"/>
    <mergeCell ref="B7:B8"/>
    <mergeCell ref="C7:C8"/>
    <mergeCell ref="D7:D8"/>
    <mergeCell ref="M7:M8"/>
  </mergeCells>
  <printOptions horizontalCentered="1"/>
  <pageMargins left="0.39370078740157499" right="0.39370078740157499" top="1.37795275590551" bottom="0.86614173228346403" header="0.39370078740157499" footer="0.59055118110236204"/>
  <pageSetup scale="51" fitToHeight="0" orientation="landscape" r:id="rId1"/>
  <headerFooter scaleWithDoc="0">
    <oddHeader>&amp;C&amp;G&amp;R</oddHeader>
    <oddFooter>&amp;R&amp;G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J24"/>
  <sheetViews>
    <sheetView showGridLines="0" view="pageBreakPreview" topLeftCell="B1" zoomScale="60" zoomScaleNormal="90" workbookViewId="0">
      <selection activeCell="G15" sqref="G15"/>
    </sheetView>
  </sheetViews>
  <sheetFormatPr baseColWidth="10" defaultColWidth="11.44140625" defaultRowHeight="13.8"/>
  <cols>
    <col min="1" max="1" width="0.88671875" style="161" customWidth="1"/>
    <col min="2" max="5" width="24.44140625" style="161" customWidth="1"/>
    <col min="6" max="6" width="36.88671875" style="161" customWidth="1"/>
    <col min="7" max="7" width="24.88671875" style="161" customWidth="1"/>
    <col min="8" max="8" width="20.6640625" style="161" customWidth="1"/>
    <col min="9" max="16384" width="11.44140625" style="161"/>
  </cols>
  <sheetData>
    <row r="1" spans="2:10" ht="14.4" customHeight="1"/>
    <row r="2" spans="2:10" ht="27" customHeight="1">
      <c r="B2" s="528" t="s">
        <v>35</v>
      </c>
      <c r="C2" s="528"/>
      <c r="D2" s="528"/>
      <c r="E2" s="528"/>
      <c r="F2" s="528"/>
      <c r="G2" s="528"/>
    </row>
    <row r="3" spans="2:10" ht="3" customHeight="1">
      <c r="B3" s="162"/>
      <c r="C3" s="162"/>
      <c r="D3" s="162"/>
      <c r="E3" s="162"/>
      <c r="F3" s="162"/>
      <c r="G3" s="162"/>
    </row>
    <row r="4" spans="2:10" ht="17.25" customHeight="1">
      <c r="B4" s="494" t="s">
        <v>64</v>
      </c>
      <c r="C4" s="494"/>
      <c r="D4" s="529" t="s">
        <v>8</v>
      </c>
      <c r="E4" s="530"/>
      <c r="F4" s="530"/>
      <c r="G4" s="530"/>
    </row>
    <row r="5" spans="2:10" ht="17.25" customHeight="1">
      <c r="B5" s="494" t="s">
        <v>2</v>
      </c>
      <c r="C5" s="494"/>
      <c r="D5" s="529" t="s">
        <v>10</v>
      </c>
      <c r="E5" s="530"/>
      <c r="F5" s="530"/>
      <c r="G5" s="530"/>
    </row>
    <row r="6" spans="2:10" ht="3" customHeight="1">
      <c r="B6" s="526"/>
      <c r="C6" s="526"/>
      <c r="D6" s="526"/>
      <c r="E6" s="526"/>
      <c r="F6" s="526"/>
      <c r="G6" s="526"/>
    </row>
    <row r="7" spans="2:10" ht="34.5" customHeight="1">
      <c r="B7" s="524" t="s">
        <v>125</v>
      </c>
      <c r="C7" s="527"/>
      <c r="D7" s="527"/>
      <c r="E7" s="527"/>
      <c r="F7" s="527"/>
      <c r="G7" s="527"/>
    </row>
    <row r="8" spans="2:10" ht="44.25" customHeight="1">
      <c r="B8" s="525" t="s">
        <v>70</v>
      </c>
      <c r="C8" s="525"/>
      <c r="D8" s="525" t="s">
        <v>71</v>
      </c>
      <c r="E8" s="525"/>
      <c r="F8" s="525" t="s">
        <v>126</v>
      </c>
      <c r="G8" s="525"/>
    </row>
    <row r="9" spans="2:10" ht="38.4" customHeight="1">
      <c r="B9" s="521">
        <v>3114028349</v>
      </c>
      <c r="C9" s="521"/>
      <c r="D9" s="522">
        <v>3071761769.6500006</v>
      </c>
      <c r="E9" s="522"/>
      <c r="F9" s="523">
        <v>1.4E-2</v>
      </c>
      <c r="G9" s="523"/>
      <c r="H9" s="182"/>
      <c r="I9" s="330"/>
      <c r="J9" s="182"/>
    </row>
    <row r="10" spans="2:10" ht="3" customHeight="1">
      <c r="B10" s="183"/>
      <c r="C10" s="183"/>
      <c r="D10" s="183"/>
      <c r="E10" s="184"/>
      <c r="F10" s="184"/>
      <c r="G10" s="185"/>
    </row>
    <row r="11" spans="2:10" ht="15" customHeight="1">
      <c r="B11" s="524" t="s">
        <v>127</v>
      </c>
      <c r="C11" s="524" t="s">
        <v>128</v>
      </c>
      <c r="D11" s="524" t="s">
        <v>129</v>
      </c>
      <c r="E11" s="524" t="s">
        <v>130</v>
      </c>
      <c r="F11" s="524" t="s">
        <v>131</v>
      </c>
      <c r="G11" s="524" t="s">
        <v>132</v>
      </c>
    </row>
    <row r="12" spans="2:10" ht="15" customHeight="1">
      <c r="B12" s="524"/>
      <c r="C12" s="524"/>
      <c r="D12" s="524"/>
      <c r="E12" s="524"/>
      <c r="F12" s="524"/>
      <c r="G12" s="524"/>
    </row>
    <row r="13" spans="2:10" ht="15" customHeight="1">
      <c r="B13" s="525"/>
      <c r="C13" s="525"/>
      <c r="D13" s="525"/>
      <c r="E13" s="525"/>
      <c r="F13" s="525"/>
      <c r="G13" s="525"/>
    </row>
    <row r="14" spans="2:10" ht="35.1" customHeight="1">
      <c r="B14" s="37"/>
      <c r="C14" s="37"/>
      <c r="D14" s="186"/>
      <c r="E14" s="187"/>
      <c r="F14" s="187"/>
      <c r="G14" s="188"/>
    </row>
    <row r="15" spans="2:10" ht="35.1" customHeight="1">
      <c r="B15" s="37"/>
      <c r="C15" s="37"/>
      <c r="D15" s="186"/>
      <c r="E15" s="187"/>
      <c r="F15" s="187"/>
      <c r="G15" s="188"/>
    </row>
    <row r="16" spans="2:10" ht="35.1" customHeight="1">
      <c r="B16" s="37"/>
      <c r="C16" s="37"/>
      <c r="D16" s="186"/>
      <c r="E16" s="187"/>
      <c r="F16" s="187"/>
      <c r="G16" s="188"/>
    </row>
    <row r="17" spans="2:7" ht="35.1" customHeight="1">
      <c r="B17" s="37"/>
      <c r="C17" s="37"/>
      <c r="D17" s="186"/>
      <c r="E17" s="187"/>
      <c r="F17" s="187"/>
      <c r="G17" s="188"/>
    </row>
    <row r="18" spans="2:7" ht="35.1" customHeight="1">
      <c r="B18" s="37"/>
      <c r="C18" s="37"/>
      <c r="D18" s="186"/>
      <c r="E18" s="187"/>
      <c r="F18" s="187"/>
      <c r="G18" s="188"/>
    </row>
    <row r="19" spans="2:7" ht="35.1" customHeight="1">
      <c r="B19" s="37"/>
      <c r="C19" s="37"/>
      <c r="D19" s="186"/>
      <c r="E19" s="187"/>
      <c r="F19" s="187"/>
      <c r="G19" s="188"/>
    </row>
    <row r="20" spans="2:7" ht="35.1" customHeight="1">
      <c r="B20" s="37"/>
      <c r="C20" s="37"/>
      <c r="D20" s="186"/>
      <c r="E20" s="187"/>
      <c r="F20" s="187"/>
      <c r="G20" s="188"/>
    </row>
    <row r="21" spans="2:7" ht="35.1" customHeight="1">
      <c r="B21" s="37"/>
      <c r="C21" s="37"/>
      <c r="D21" s="186"/>
      <c r="E21" s="187"/>
      <c r="F21" s="187"/>
      <c r="G21" s="188"/>
    </row>
    <row r="22" spans="2:7">
      <c r="B22" s="189"/>
    </row>
    <row r="23" spans="2:7">
      <c r="B23" s="190"/>
      <c r="C23" s="191"/>
    </row>
    <row r="24" spans="2:7">
      <c r="B24" s="192"/>
      <c r="C24" s="193"/>
    </row>
  </sheetData>
  <sheetProtection formatColumns="0" formatRows="0" insertColumns="0"/>
  <mergeCells count="19">
    <mergeCell ref="B2:G2"/>
    <mergeCell ref="B4:C4"/>
    <mergeCell ref="D4:G4"/>
    <mergeCell ref="B5:C5"/>
    <mergeCell ref="D5:G5"/>
    <mergeCell ref="B6:G6"/>
    <mergeCell ref="B7:G7"/>
    <mergeCell ref="B8:C8"/>
    <mergeCell ref="D8:E8"/>
    <mergeCell ref="F8:G8"/>
    <mergeCell ref="B9:C9"/>
    <mergeCell ref="D9:E9"/>
    <mergeCell ref="F9:G9"/>
    <mergeCell ref="B11:B13"/>
    <mergeCell ref="C11:C13"/>
    <mergeCell ref="D11:D13"/>
    <mergeCell ref="E11:E13"/>
    <mergeCell ref="F11:F13"/>
    <mergeCell ref="G11:G13"/>
  </mergeCells>
  <conditionalFormatting sqref="B5:B6">
    <cfRule type="cellIs" dxfId="12" priority="1" stopIfTrue="1" operator="equal">
      <formula>"VAYA A LA HOJA INICIO Y SELECIONE EL PERIODO CORRESPONDIENTE A ESTE INFORME"</formula>
    </cfRule>
  </conditionalFormatting>
  <printOptions horizontalCentered="1"/>
  <pageMargins left="0.39370078740157499" right="0.39370078740157499" top="1.37795275590551" bottom="0.86614173228346403" header="0.39370078740157499" footer="0.59055118110236204"/>
  <pageSetup scale="82" fitToHeight="0" orientation="landscape" r:id="rId1"/>
  <headerFooter scaleWithDoc="0">
    <oddHeader>&amp;C&amp;G&amp;R</oddHeader>
    <oddFooter>&amp;R&amp;G</oddFooter>
  </headerFooter>
  <colBreaks count="1" manualBreakCount="1">
    <brk id="6" max="1048575" man="1"/>
  </col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3">
    <tabColor rgb="FF92D050"/>
    <pageSetUpPr fitToPage="1"/>
  </sheetPr>
  <dimension ref="A1:S35"/>
  <sheetViews>
    <sheetView showGridLines="0" view="pageBreakPreview" zoomScaleNormal="85" zoomScaleSheetLayoutView="100" workbookViewId="0">
      <selection activeCell="G25" sqref="G25"/>
    </sheetView>
  </sheetViews>
  <sheetFormatPr baseColWidth="10" defaultColWidth="11.44140625" defaultRowHeight="13.8"/>
  <cols>
    <col min="1" max="1" width="0.88671875" style="1" customWidth="1"/>
    <col min="2" max="2" width="34.44140625" style="29" customWidth="1"/>
    <col min="3" max="3" width="35.6640625" style="1" customWidth="1"/>
    <col min="4" max="4" width="15.33203125" style="1" customWidth="1"/>
    <col min="5" max="5" width="16.33203125" style="1" customWidth="1"/>
    <col min="6" max="6" width="20.6640625" style="1" customWidth="1"/>
    <col min="7" max="7" width="45.6640625" style="1" customWidth="1"/>
    <col min="8" max="8" width="1.6640625" style="1" customWidth="1"/>
    <col min="9" max="16384" width="11.44140625" style="1"/>
  </cols>
  <sheetData>
    <row r="1" spans="1:19" ht="14.4" customHeight="1"/>
    <row r="2" spans="1:19" ht="35.1" customHeight="1">
      <c r="B2" s="457" t="s">
        <v>133</v>
      </c>
      <c r="C2" s="457"/>
      <c r="D2" s="457"/>
      <c r="E2" s="457"/>
      <c r="F2" s="457"/>
      <c r="G2" s="457"/>
    </row>
    <row r="3" spans="1:19" ht="3" customHeight="1">
      <c r="B3" s="30"/>
      <c r="C3" s="45"/>
      <c r="D3" s="45"/>
      <c r="E3" s="45"/>
      <c r="F3" s="45"/>
      <c r="G3" s="45"/>
    </row>
    <row r="4" spans="1:19" ht="19.8" customHeight="1">
      <c r="B4" s="176" t="s">
        <v>64</v>
      </c>
      <c r="C4" s="454" t="s">
        <v>8</v>
      </c>
      <c r="D4" s="454"/>
      <c r="E4" s="454"/>
      <c r="F4" s="454"/>
      <c r="G4" s="454"/>
    </row>
    <row r="5" spans="1:19" ht="19.2" customHeight="1">
      <c r="B5" s="171" t="s">
        <v>9</v>
      </c>
      <c r="C5" s="454" t="s">
        <v>10</v>
      </c>
      <c r="D5" s="454"/>
      <c r="E5" s="454"/>
      <c r="F5" s="454"/>
      <c r="G5" s="454"/>
    </row>
    <row r="6" spans="1:19" ht="3" customHeight="1">
      <c r="B6" s="1"/>
      <c r="C6" s="149"/>
      <c r="D6" s="150"/>
      <c r="E6" s="150"/>
      <c r="F6" s="150"/>
      <c r="G6" s="150"/>
    </row>
    <row r="7" spans="1:19" s="43" customFormat="1" ht="25.35" customHeight="1">
      <c r="B7" s="151" t="s">
        <v>134</v>
      </c>
      <c r="C7" s="463" t="s">
        <v>135</v>
      </c>
      <c r="D7" s="463" t="s">
        <v>136</v>
      </c>
      <c r="E7" s="463"/>
      <c r="F7" s="463" t="s">
        <v>137</v>
      </c>
      <c r="G7" s="532" t="s">
        <v>138</v>
      </c>
    </row>
    <row r="8" spans="1:19" s="43" customFormat="1" ht="27" customHeight="1">
      <c r="B8" s="152" t="s">
        <v>139</v>
      </c>
      <c r="C8" s="531"/>
      <c r="D8" s="153" t="s">
        <v>140</v>
      </c>
      <c r="E8" s="153" t="s">
        <v>141</v>
      </c>
      <c r="F8" s="531"/>
      <c r="G8" s="533"/>
    </row>
    <row r="9" spans="1:19" ht="15" customHeight="1">
      <c r="B9" s="172"/>
      <c r="C9" s="148"/>
      <c r="D9" s="148"/>
      <c r="E9" s="148"/>
      <c r="F9" s="177"/>
      <c r="G9" s="173"/>
    </row>
    <row r="10" spans="1:19" ht="15" customHeight="1">
      <c r="B10" s="172"/>
      <c r="C10" s="173"/>
      <c r="D10" s="173"/>
      <c r="E10" s="173"/>
      <c r="F10" s="178"/>
      <c r="G10" s="173"/>
    </row>
    <row r="11" spans="1:19" ht="15" customHeight="1">
      <c r="B11" s="172"/>
      <c r="C11" s="173"/>
      <c r="D11" s="173"/>
      <c r="E11" s="173"/>
      <c r="F11" s="178"/>
      <c r="G11" s="173"/>
    </row>
    <row r="12" spans="1:19" ht="15" customHeight="1">
      <c r="B12" s="172"/>
      <c r="C12" s="173"/>
      <c r="D12" s="173"/>
      <c r="E12" s="173"/>
      <c r="F12" s="178"/>
      <c r="G12" s="173"/>
    </row>
    <row r="13" spans="1:19" ht="15" customHeight="1">
      <c r="A13" s="16"/>
      <c r="B13" s="172"/>
      <c r="C13" s="173"/>
      <c r="D13" s="173"/>
      <c r="E13" s="179"/>
      <c r="F13" s="180"/>
      <c r="G13" s="173"/>
      <c r="H13" s="16"/>
      <c r="I13" s="16"/>
      <c r="J13" s="16"/>
      <c r="K13" s="16"/>
      <c r="L13" s="16"/>
      <c r="M13" s="16"/>
      <c r="N13" s="16"/>
      <c r="O13" s="16"/>
      <c r="P13" s="16"/>
      <c r="Q13" s="16"/>
      <c r="R13" s="16"/>
      <c r="S13" s="16"/>
    </row>
    <row r="14" spans="1:19" ht="15" customHeight="1">
      <c r="B14" s="172"/>
      <c r="C14" s="173"/>
      <c r="D14" s="173"/>
      <c r="E14" s="173"/>
      <c r="F14" s="178"/>
      <c r="G14" s="173"/>
    </row>
    <row r="15" spans="1:19" ht="15" customHeight="1">
      <c r="B15" s="172"/>
      <c r="C15" s="173"/>
      <c r="D15" s="173"/>
      <c r="E15" s="173"/>
      <c r="F15" s="178"/>
      <c r="G15" s="173"/>
    </row>
    <row r="16" spans="1:19" ht="15" customHeight="1">
      <c r="B16" s="172"/>
      <c r="C16" s="173"/>
      <c r="D16" s="173"/>
      <c r="E16" s="173"/>
      <c r="F16" s="178"/>
      <c r="G16" s="173"/>
    </row>
    <row r="17" spans="2:7" ht="15" customHeight="1">
      <c r="B17" s="172"/>
      <c r="C17" s="173"/>
      <c r="D17" s="173"/>
      <c r="E17" s="173"/>
      <c r="F17" s="178"/>
      <c r="G17" s="173"/>
    </row>
    <row r="18" spans="2:7" ht="15" customHeight="1">
      <c r="B18" s="172"/>
      <c r="C18" s="173"/>
      <c r="D18" s="173"/>
      <c r="E18" s="173"/>
      <c r="F18" s="178"/>
      <c r="G18" s="173"/>
    </row>
    <row r="19" spans="2:7" ht="15" customHeight="1">
      <c r="B19" s="172"/>
      <c r="C19" s="173"/>
      <c r="D19" s="173"/>
      <c r="E19" s="173"/>
      <c r="F19" s="178"/>
      <c r="G19" s="173"/>
    </row>
    <row r="20" spans="2:7" ht="15" customHeight="1">
      <c r="B20" s="172"/>
      <c r="C20" s="173"/>
      <c r="D20" s="173"/>
      <c r="E20" s="173"/>
      <c r="F20" s="178"/>
      <c r="G20" s="173"/>
    </row>
    <row r="21" spans="2:7" ht="15" customHeight="1">
      <c r="B21" s="173"/>
      <c r="C21" s="173"/>
      <c r="D21" s="173"/>
      <c r="E21" s="173"/>
      <c r="F21" s="178"/>
      <c r="G21" s="173"/>
    </row>
    <row r="22" spans="2:7" ht="15" customHeight="1">
      <c r="B22" s="173"/>
      <c r="C22" s="173"/>
      <c r="D22" s="173"/>
      <c r="E22" s="173"/>
      <c r="F22" s="178"/>
      <c r="G22" s="173"/>
    </row>
    <row r="23" spans="2:7" ht="15" customHeight="1">
      <c r="B23" s="173"/>
      <c r="C23" s="173"/>
      <c r="D23" s="173"/>
      <c r="E23" s="173"/>
      <c r="F23" s="178"/>
      <c r="G23" s="173"/>
    </row>
    <row r="24" spans="2:7" ht="15" customHeight="1">
      <c r="B24" s="173"/>
      <c r="C24" s="173"/>
      <c r="D24" s="173"/>
      <c r="E24" s="173"/>
      <c r="F24" s="178"/>
      <c r="G24" s="173"/>
    </row>
    <row r="25" spans="2:7" ht="15" customHeight="1">
      <c r="B25" s="173"/>
      <c r="C25" s="173"/>
      <c r="D25" s="173"/>
      <c r="E25" s="173"/>
      <c r="F25" s="178"/>
      <c r="G25" s="173"/>
    </row>
    <row r="26" spans="2:7" ht="15" customHeight="1">
      <c r="B26" s="173"/>
      <c r="C26" s="173"/>
      <c r="D26" s="173"/>
      <c r="E26" s="173"/>
      <c r="F26" s="178"/>
      <c r="G26" s="173"/>
    </row>
    <row r="27" spans="2:7" ht="15" customHeight="1">
      <c r="B27" s="173"/>
      <c r="C27" s="173"/>
      <c r="D27" s="173"/>
      <c r="E27" s="173"/>
      <c r="F27" s="178"/>
      <c r="G27" s="173"/>
    </row>
    <row r="28" spans="2:7" ht="15" customHeight="1">
      <c r="B28" s="173"/>
      <c r="C28" s="173"/>
      <c r="D28" s="173"/>
      <c r="E28" s="173"/>
      <c r="F28" s="178"/>
      <c r="G28" s="173"/>
    </row>
    <row r="29" spans="2:7" ht="15" customHeight="1">
      <c r="B29" s="174"/>
      <c r="C29" s="33" t="s">
        <v>124</v>
      </c>
      <c r="D29" s="174"/>
      <c r="E29" s="174"/>
      <c r="F29" s="175"/>
      <c r="G29" s="173"/>
    </row>
    <row r="30" spans="2:7">
      <c r="B30" s="163"/>
      <c r="C30" s="57"/>
      <c r="D30" s="181"/>
      <c r="E30" s="181"/>
      <c r="F30" s="181"/>
    </row>
    <row r="31" spans="2:7">
      <c r="B31" s="163"/>
    </row>
    <row r="32" spans="2:7">
      <c r="B32" s="163"/>
      <c r="C32" s="58"/>
      <c r="E32" s="164"/>
      <c r="F32" s="164"/>
      <c r="G32" s="164"/>
    </row>
    <row r="33" spans="2:7">
      <c r="B33" s="163"/>
      <c r="C33" s="59"/>
      <c r="E33" s="165"/>
      <c r="F33" s="165"/>
      <c r="G33" s="165"/>
    </row>
    <row r="34" spans="2:7">
      <c r="B34" s="163"/>
    </row>
    <row r="35" spans="2:7">
      <c r="B35" s="1"/>
    </row>
  </sheetData>
  <mergeCells count="7">
    <mergeCell ref="B2:G2"/>
    <mergeCell ref="C4:G4"/>
    <mergeCell ref="C5:G5"/>
    <mergeCell ref="D7:E7"/>
    <mergeCell ref="C7:C8"/>
    <mergeCell ref="F7:F8"/>
    <mergeCell ref="G7:G8"/>
  </mergeCells>
  <conditionalFormatting sqref="B5">
    <cfRule type="cellIs" dxfId="11" priority="1" stopIfTrue="1" operator="equal">
      <formula>"VAYA A LA HOJA INICIO Y SELECIONE EL PERIODO CORRESPONDIENTE A ESTE INFORME"</formula>
    </cfRule>
  </conditionalFormatting>
  <conditionalFormatting sqref="B30:B34">
    <cfRule type="duplicateValues" dxfId="10" priority="7"/>
  </conditionalFormatting>
  <conditionalFormatting sqref="C5:C6">
    <cfRule type="cellIs" dxfId="9" priority="6" stopIfTrue="1" operator="equal">
      <formula>"VAYA A LA HOJA INICIO Y SELECIONE EL PERIODO CORRESPONDIENTE A ESTE INFORME"</formula>
    </cfRule>
  </conditionalFormatting>
  <dataValidations count="12">
    <dataValidation type="list" allowBlank="1" showInputMessage="1" showErrorMessage="1" sqref="B24" xr:uid="{00000000-0002-0000-1500-000000000000}">
      <formula1>OFFSET(INDIRECT(R24),0,0,R23,1)</formula1>
    </dataValidation>
    <dataValidation type="list" allowBlank="1" showInputMessage="1" showErrorMessage="1" sqref="B25" xr:uid="{00000000-0002-0000-1500-000001000000}">
      <formula1>OFFSET(INDIRECT(R24),0,0,R23,1)</formula1>
    </dataValidation>
    <dataValidation type="list" allowBlank="1" showInputMessage="1" showErrorMessage="1" sqref="B26" xr:uid="{00000000-0002-0000-1500-000002000000}">
      <formula1>OFFSET(INDIRECT(R24),0,0,R23,1)</formula1>
    </dataValidation>
    <dataValidation type="list" allowBlank="1" showInputMessage="1" showErrorMessage="1" sqref="B27" xr:uid="{00000000-0002-0000-1500-000003000000}">
      <formula1>OFFSET(INDIRECT(R24),0,0,R23,1)</formula1>
    </dataValidation>
    <dataValidation type="list" allowBlank="1" showInputMessage="1" showErrorMessage="1" sqref="B28" xr:uid="{00000000-0002-0000-1500-000004000000}">
      <formula1>OFFSET(INDIRECT(R24),0,0,R23,1)</formula1>
    </dataValidation>
    <dataValidation type="list" allowBlank="1" showInputMessage="1" showErrorMessage="1" sqref="B29" xr:uid="{00000000-0002-0000-1500-000005000000}">
      <formula1>OFFSET(INDIRECT(R24),0,0,R23,1)</formula1>
    </dataValidation>
    <dataValidation type="list" allowBlank="1" showInputMessage="1" showErrorMessage="1" sqref="B30" xr:uid="{00000000-0002-0000-1500-000006000000}">
      <formula1>OFFSET(INDIRECT(R24),0,0,R23,1)</formula1>
    </dataValidation>
    <dataValidation type="list" allowBlank="1" showInputMessage="1" showErrorMessage="1" sqref="B31" xr:uid="{00000000-0002-0000-1500-000007000000}">
      <formula1>OFFSET(INDIRECT(R24),0,0,R23,1)</formula1>
    </dataValidation>
    <dataValidation type="list" allowBlank="1" showInputMessage="1" showErrorMessage="1" sqref="B32" xr:uid="{00000000-0002-0000-1500-000008000000}">
      <formula1>OFFSET(INDIRECT(R24),0,0,R23,1)</formula1>
    </dataValidation>
    <dataValidation type="list" allowBlank="1" showInputMessage="1" showErrorMessage="1" sqref="B33" xr:uid="{00000000-0002-0000-1500-000009000000}">
      <formula1>OFFSET(INDIRECT(R24),0,0,R23,1)</formula1>
    </dataValidation>
    <dataValidation type="list" allowBlank="1" showInputMessage="1" showErrorMessage="1" sqref="B34" xr:uid="{00000000-0002-0000-1500-00000A000000}">
      <formula1>OFFSET(INDIRECT(R24),0,0,R23,1)</formula1>
    </dataValidation>
    <dataValidation type="list" allowBlank="1" showInputMessage="1" showErrorMessage="1" sqref="B22:B23" xr:uid="{00000000-0002-0000-1500-00000B000000}">
      <formula1>OFFSET(INDIRECT(R23),0,0,R22,1)</formula1>
    </dataValidation>
  </dataValidations>
  <printOptions horizontalCentered="1"/>
  <pageMargins left="0.39370078740157499" right="0.39370078740157499" top="1.37795275590551" bottom="0.86614173228346403" header="0.39370078740157499" footer="0.59055118110236204"/>
  <pageSetup scale="78" fitToHeight="0" orientation="landscape" r:id="rId1"/>
  <headerFooter scaleWithDoc="0">
    <oddHeader>&amp;C&amp;G&amp;R</oddHeader>
    <oddFooter>&amp;R&amp;G</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4">
    <tabColor rgb="FF92D050"/>
    <pageSetUpPr fitToPage="1"/>
  </sheetPr>
  <dimension ref="A1:S108"/>
  <sheetViews>
    <sheetView showGridLines="0" view="pageBreakPreview" zoomScale="60" zoomScaleNormal="70" workbookViewId="0">
      <selection activeCell="H40" sqref="H40"/>
    </sheetView>
  </sheetViews>
  <sheetFormatPr baseColWidth="10" defaultColWidth="11.44140625" defaultRowHeight="13.8"/>
  <cols>
    <col min="1" max="1" width="0.88671875" style="1" customWidth="1"/>
    <col min="2" max="2" width="34.77734375" style="29" customWidth="1"/>
    <col min="3" max="3" width="40.6640625" style="1" customWidth="1"/>
    <col min="4" max="5" width="13.6640625" style="1" customWidth="1"/>
    <col min="6" max="6" width="18.5546875" style="1" customWidth="1"/>
    <col min="7" max="7" width="13.6640625" style="1" customWidth="1"/>
    <col min="8" max="8" width="45.6640625" style="1" customWidth="1"/>
    <col min="9" max="9" width="2" style="1" customWidth="1"/>
    <col min="10" max="16384" width="11.44140625" style="1"/>
  </cols>
  <sheetData>
    <row r="1" spans="1:19" ht="14.4" customHeight="1"/>
    <row r="2" spans="1:19" ht="35.1" customHeight="1">
      <c r="B2" s="457" t="s">
        <v>142</v>
      </c>
      <c r="C2" s="457"/>
      <c r="D2" s="457"/>
      <c r="E2" s="457"/>
      <c r="F2" s="457"/>
      <c r="G2" s="457"/>
      <c r="H2" s="457"/>
    </row>
    <row r="3" spans="1:19" ht="3.6" customHeight="1">
      <c r="B3" s="30"/>
      <c r="C3" s="45"/>
      <c r="D3" s="45"/>
      <c r="E3" s="45"/>
      <c r="F3" s="45"/>
      <c r="G3" s="45"/>
      <c r="H3" s="45"/>
    </row>
    <row r="4" spans="1:19" ht="20.100000000000001" customHeight="1">
      <c r="B4" s="133" t="s">
        <v>64</v>
      </c>
      <c r="C4" s="518" t="s">
        <v>8</v>
      </c>
      <c r="D4" s="518"/>
      <c r="E4" s="518"/>
      <c r="F4" s="518"/>
      <c r="G4" s="518"/>
      <c r="H4" s="518"/>
    </row>
    <row r="5" spans="1:19" ht="20.100000000000001" customHeight="1">
      <c r="B5" s="171" t="s">
        <v>2</v>
      </c>
      <c r="C5" s="518" t="s">
        <v>10</v>
      </c>
      <c r="D5" s="518"/>
      <c r="E5" s="518"/>
      <c r="F5" s="518"/>
      <c r="G5" s="518"/>
      <c r="H5" s="518"/>
    </row>
    <row r="6" spans="1:19" ht="3" customHeight="1">
      <c r="B6" s="1"/>
      <c r="C6" s="467"/>
      <c r="D6" s="467"/>
      <c r="E6" s="467"/>
      <c r="F6" s="467"/>
      <c r="G6" s="467"/>
      <c r="H6" s="467"/>
    </row>
    <row r="7" spans="1:19" s="43" customFormat="1" ht="25.35" customHeight="1">
      <c r="B7" s="151" t="s">
        <v>134</v>
      </c>
      <c r="C7" s="463" t="s">
        <v>143</v>
      </c>
      <c r="D7" s="463" t="s">
        <v>144</v>
      </c>
      <c r="E7" s="463"/>
      <c r="F7" s="463"/>
      <c r="G7" s="463"/>
      <c r="H7" s="532" t="s">
        <v>145</v>
      </c>
    </row>
    <row r="8" spans="1:19" s="43" customFormat="1" ht="43.5" customHeight="1">
      <c r="B8" s="152" t="s">
        <v>146</v>
      </c>
      <c r="C8" s="531"/>
      <c r="D8" s="153" t="s">
        <v>147</v>
      </c>
      <c r="E8" s="153" t="s">
        <v>148</v>
      </c>
      <c r="F8" s="153" t="s">
        <v>149</v>
      </c>
      <c r="G8" s="153" t="s">
        <v>150</v>
      </c>
      <c r="H8" s="533"/>
    </row>
    <row r="9" spans="1:19" ht="18" customHeight="1">
      <c r="B9" s="172"/>
      <c r="C9" s="148"/>
      <c r="D9" s="148"/>
      <c r="E9" s="148"/>
      <c r="F9" s="148"/>
      <c r="G9" s="148"/>
      <c r="H9" s="173"/>
    </row>
    <row r="10" spans="1:19" ht="18" customHeight="1">
      <c r="B10" s="172"/>
      <c r="C10" s="173"/>
      <c r="D10" s="173"/>
      <c r="E10" s="173"/>
      <c r="F10" s="173"/>
      <c r="G10" s="173"/>
      <c r="H10" s="173"/>
    </row>
    <row r="11" spans="1:19" ht="18" customHeight="1">
      <c r="B11" s="172"/>
      <c r="C11" s="173"/>
      <c r="D11" s="173"/>
      <c r="E11" s="173"/>
      <c r="F11" s="173"/>
      <c r="G11" s="173"/>
      <c r="H11" s="173"/>
    </row>
    <row r="12" spans="1:19" ht="18" customHeight="1">
      <c r="B12" s="172"/>
      <c r="C12" s="173"/>
      <c r="D12" s="173"/>
      <c r="E12" s="173"/>
      <c r="F12" s="173"/>
      <c r="G12" s="173"/>
      <c r="H12" s="173"/>
    </row>
    <row r="13" spans="1:19" ht="18" customHeight="1">
      <c r="A13" s="16"/>
      <c r="B13" s="172"/>
      <c r="C13" s="173"/>
      <c r="D13" s="173"/>
      <c r="E13" s="173"/>
      <c r="F13" s="173"/>
      <c r="G13" s="173"/>
      <c r="H13" s="173"/>
      <c r="I13" s="16"/>
      <c r="J13" s="16"/>
      <c r="K13" s="16"/>
      <c r="L13" s="16"/>
      <c r="M13" s="16"/>
      <c r="N13" s="16"/>
      <c r="O13" s="16"/>
      <c r="P13" s="16"/>
      <c r="Q13" s="16"/>
      <c r="R13" s="16"/>
      <c r="S13" s="16"/>
    </row>
    <row r="14" spans="1:19" ht="18" customHeight="1">
      <c r="B14" s="172"/>
      <c r="C14" s="173"/>
      <c r="D14" s="173"/>
      <c r="E14" s="173"/>
      <c r="F14" s="173"/>
      <c r="G14" s="173"/>
      <c r="H14" s="173"/>
    </row>
    <row r="15" spans="1:19" ht="18" customHeight="1">
      <c r="B15" s="172"/>
      <c r="C15" s="173"/>
      <c r="D15" s="173"/>
      <c r="E15" s="173"/>
      <c r="F15" s="173"/>
      <c r="G15" s="173"/>
      <c r="H15" s="173"/>
    </row>
    <row r="16" spans="1:19" ht="18" customHeight="1">
      <c r="B16" s="172"/>
      <c r="C16" s="173"/>
      <c r="D16" s="173"/>
      <c r="E16" s="173"/>
      <c r="F16" s="173"/>
      <c r="G16" s="173"/>
      <c r="H16" s="173"/>
    </row>
    <row r="17" spans="2:8" ht="18" customHeight="1">
      <c r="B17" s="172"/>
      <c r="C17" s="173"/>
      <c r="D17" s="173"/>
      <c r="E17" s="173"/>
      <c r="F17" s="173"/>
      <c r="G17" s="173"/>
      <c r="H17" s="173"/>
    </row>
    <row r="18" spans="2:8" ht="18" customHeight="1">
      <c r="B18" s="172"/>
      <c r="C18" s="173"/>
      <c r="D18" s="173"/>
      <c r="E18" s="173"/>
      <c r="F18" s="173"/>
      <c r="G18" s="173"/>
      <c r="H18" s="173"/>
    </row>
    <row r="19" spans="2:8" ht="18" customHeight="1">
      <c r="B19" s="172"/>
      <c r="C19" s="173"/>
      <c r="D19" s="173"/>
      <c r="E19" s="173"/>
      <c r="F19" s="173"/>
      <c r="G19" s="173"/>
      <c r="H19" s="173"/>
    </row>
    <row r="20" spans="2:8" ht="18" customHeight="1">
      <c r="B20" s="172"/>
      <c r="C20" s="173"/>
      <c r="D20" s="173"/>
      <c r="E20" s="173"/>
      <c r="F20" s="173"/>
      <c r="G20" s="173"/>
      <c r="H20" s="173"/>
    </row>
    <row r="21" spans="2:8" ht="18" customHeight="1">
      <c r="B21" s="173"/>
      <c r="C21" s="173"/>
      <c r="D21" s="173"/>
      <c r="E21" s="173"/>
      <c r="F21" s="173"/>
      <c r="G21" s="173"/>
      <c r="H21" s="173"/>
    </row>
    <row r="22" spans="2:8" ht="18" customHeight="1">
      <c r="B22" s="173"/>
      <c r="C22" s="173"/>
      <c r="D22" s="173"/>
      <c r="E22" s="173"/>
      <c r="F22" s="173"/>
      <c r="G22" s="173"/>
      <c r="H22" s="173"/>
    </row>
    <row r="23" spans="2:8" ht="18" customHeight="1">
      <c r="B23" s="173"/>
      <c r="C23" s="173"/>
      <c r="D23" s="173"/>
      <c r="E23" s="173"/>
      <c r="F23" s="173"/>
      <c r="G23" s="173"/>
      <c r="H23" s="173"/>
    </row>
    <row r="24" spans="2:8" ht="18" customHeight="1">
      <c r="B24" s="173"/>
      <c r="C24" s="173"/>
      <c r="D24" s="173"/>
      <c r="E24" s="173"/>
      <c r="F24" s="173"/>
      <c r="G24" s="173"/>
      <c r="H24" s="173"/>
    </row>
    <row r="25" spans="2:8" ht="18" customHeight="1">
      <c r="B25" s="173"/>
      <c r="C25" s="173"/>
      <c r="D25" s="173"/>
      <c r="E25" s="173"/>
      <c r="F25" s="173"/>
      <c r="G25" s="173"/>
      <c r="H25" s="173"/>
    </row>
    <row r="26" spans="2:8" ht="18" customHeight="1">
      <c r="B26" s="174"/>
      <c r="C26" s="33" t="s">
        <v>151</v>
      </c>
      <c r="D26" s="175"/>
      <c r="E26" s="175"/>
      <c r="F26" s="175"/>
      <c r="G26" s="175"/>
      <c r="H26" s="173"/>
    </row>
    <row r="27" spans="2:8">
      <c r="B27" s="163"/>
    </row>
    <row r="28" spans="2:8">
      <c r="B28" s="163"/>
    </row>
    <row r="29" spans="2:8">
      <c r="B29" s="163"/>
    </row>
    <row r="30" spans="2:8">
      <c r="B30" s="163"/>
    </row>
    <row r="31" spans="2:8">
      <c r="B31" s="163"/>
    </row>
    <row r="32" spans="2:8">
      <c r="B32" s="163"/>
    </row>
    <row r="33" spans="2:2">
      <c r="B33" s="163"/>
    </row>
    <row r="34" spans="2:2">
      <c r="B34" s="163"/>
    </row>
    <row r="35" spans="2:2">
      <c r="B35" s="163"/>
    </row>
    <row r="36" spans="2:2">
      <c r="B36" s="163"/>
    </row>
    <row r="37" spans="2:2">
      <c r="B37" s="163"/>
    </row>
    <row r="38" spans="2:2">
      <c r="B38" s="163"/>
    </row>
    <row r="39" spans="2:2">
      <c r="B39" s="163"/>
    </row>
    <row r="40" spans="2:2">
      <c r="B40" s="163"/>
    </row>
    <row r="41" spans="2:2">
      <c r="B41" s="163"/>
    </row>
    <row r="42" spans="2:2">
      <c r="B42" s="163"/>
    </row>
    <row r="43" spans="2:2">
      <c r="B43" s="163"/>
    </row>
    <row r="44" spans="2:2">
      <c r="B44" s="163"/>
    </row>
    <row r="45" spans="2:2">
      <c r="B45" s="163"/>
    </row>
    <row r="46" spans="2:2">
      <c r="B46" s="163"/>
    </row>
    <row r="47" spans="2:2">
      <c r="B47" s="163"/>
    </row>
    <row r="48" spans="2:2">
      <c r="B48" s="163"/>
    </row>
    <row r="49" spans="2:2">
      <c r="B49" s="163"/>
    </row>
    <row r="50" spans="2:2">
      <c r="B50" s="163"/>
    </row>
    <row r="51" spans="2:2">
      <c r="B51" s="163"/>
    </row>
    <row r="52" spans="2:2">
      <c r="B52" s="163"/>
    </row>
    <row r="53" spans="2:2">
      <c r="B53" s="163"/>
    </row>
    <row r="54" spans="2:2">
      <c r="B54" s="163"/>
    </row>
    <row r="55" spans="2:2">
      <c r="B55" s="169"/>
    </row>
    <row r="56" spans="2:2">
      <c r="B56" s="169"/>
    </row>
    <row r="57" spans="2:2">
      <c r="B57" s="169"/>
    </row>
    <row r="58" spans="2:2">
      <c r="B58" s="169"/>
    </row>
    <row r="59" spans="2:2">
      <c r="B59" s="169"/>
    </row>
    <row r="60" spans="2:2">
      <c r="B60" s="169"/>
    </row>
    <row r="61" spans="2:2">
      <c r="B61" s="169"/>
    </row>
    <row r="62" spans="2:2">
      <c r="B62" s="169"/>
    </row>
    <row r="63" spans="2:2">
      <c r="B63" s="169"/>
    </row>
    <row r="64" spans="2:2">
      <c r="B64" s="169"/>
    </row>
    <row r="65" spans="2:2">
      <c r="B65" s="169"/>
    </row>
    <row r="66" spans="2:2">
      <c r="B66" s="169"/>
    </row>
    <row r="67" spans="2:2">
      <c r="B67" s="169"/>
    </row>
    <row r="68" spans="2:2">
      <c r="B68" s="169"/>
    </row>
    <row r="69" spans="2:2">
      <c r="B69" s="169"/>
    </row>
    <row r="70" spans="2:2">
      <c r="B70" s="169"/>
    </row>
    <row r="71" spans="2:2">
      <c r="B71" s="169"/>
    </row>
    <row r="72" spans="2:2">
      <c r="B72" s="169"/>
    </row>
    <row r="73" spans="2:2">
      <c r="B73" s="169"/>
    </row>
    <row r="74" spans="2:2">
      <c r="B74" s="169"/>
    </row>
    <row r="75" spans="2:2">
      <c r="B75" s="169"/>
    </row>
    <row r="76" spans="2:2">
      <c r="B76" s="169"/>
    </row>
    <row r="77" spans="2:2">
      <c r="B77" s="169"/>
    </row>
    <row r="78" spans="2:2">
      <c r="B78" s="169"/>
    </row>
    <row r="79" spans="2:2">
      <c r="B79" s="169"/>
    </row>
    <row r="80" spans="2:2">
      <c r="B80" s="169"/>
    </row>
    <row r="81" spans="2:2">
      <c r="B81" s="169"/>
    </row>
    <row r="82" spans="2:2">
      <c r="B82" s="169"/>
    </row>
    <row r="83" spans="2:2">
      <c r="B83" s="169"/>
    </row>
    <row r="84" spans="2:2">
      <c r="B84" s="169"/>
    </row>
    <row r="85" spans="2:2">
      <c r="B85" s="169"/>
    </row>
    <row r="86" spans="2:2">
      <c r="B86" s="169"/>
    </row>
    <row r="87" spans="2:2">
      <c r="B87" s="169"/>
    </row>
    <row r="88" spans="2:2">
      <c r="B88" s="169"/>
    </row>
    <row r="89" spans="2:2">
      <c r="B89" s="169"/>
    </row>
    <row r="90" spans="2:2">
      <c r="B90" s="169"/>
    </row>
    <row r="91" spans="2:2">
      <c r="B91" s="169"/>
    </row>
    <row r="92" spans="2:2">
      <c r="B92" s="169"/>
    </row>
    <row r="93" spans="2:2">
      <c r="B93" s="169"/>
    </row>
    <row r="94" spans="2:2">
      <c r="B94" s="169"/>
    </row>
    <row r="95" spans="2:2">
      <c r="B95" s="169"/>
    </row>
    <row r="96" spans="2:2">
      <c r="B96" s="169"/>
    </row>
    <row r="97" spans="2:2">
      <c r="B97" s="169"/>
    </row>
    <row r="98" spans="2:2">
      <c r="B98" s="169"/>
    </row>
    <row r="99" spans="2:2">
      <c r="B99" s="169"/>
    </row>
    <row r="100" spans="2:2">
      <c r="B100" s="169"/>
    </row>
    <row r="101" spans="2:2">
      <c r="B101" s="170"/>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6:H6"/>
    <mergeCell ref="D7:G7"/>
    <mergeCell ref="C7:C8"/>
    <mergeCell ref="H7:H8"/>
  </mergeCells>
  <conditionalFormatting sqref="B27:B39">
    <cfRule type="duplicateValues" dxfId="8" priority="3"/>
  </conditionalFormatting>
  <conditionalFormatting sqref="B40">
    <cfRule type="duplicateValues" dxfId="7" priority="1"/>
  </conditionalFormatting>
  <conditionalFormatting sqref="B41:B101">
    <cfRule type="duplicateValues" dxfId="6" priority="2"/>
  </conditionalFormatting>
  <dataValidations count="21">
    <dataValidation type="list" allowBlank="1" showInputMessage="1" showErrorMessage="1" sqref="B24" xr:uid="{00000000-0002-0000-1600-000000000000}">
      <formula1>OFFSET(INDIRECT(R24),0,0,R23,1)</formula1>
    </dataValidation>
    <dataValidation type="list" allowBlank="1" showInputMessage="1" showErrorMessage="1" sqref="B25" xr:uid="{00000000-0002-0000-1600-000001000000}">
      <formula1>OFFSET(INDIRECT(R24),0,0,R23,1)</formula1>
    </dataValidation>
    <dataValidation type="list" allowBlank="1" showInputMessage="1" showErrorMessage="1" sqref="B26" xr:uid="{00000000-0002-0000-1600-000002000000}">
      <formula1>OFFSET(INDIRECT(R24),0,0,R23,1)</formula1>
    </dataValidation>
    <dataValidation type="list" allowBlank="1" showInputMessage="1" showErrorMessage="1" sqref="B27" xr:uid="{00000000-0002-0000-1600-000003000000}">
      <formula1>OFFSET(INDIRECT(R24),0,0,R23,1)</formula1>
    </dataValidation>
    <dataValidation type="list" allowBlank="1" showInputMessage="1" showErrorMessage="1" sqref="B28" xr:uid="{00000000-0002-0000-1600-000004000000}">
      <formula1>OFFSET(INDIRECT(R24),0,0,R23,1)</formula1>
    </dataValidation>
    <dataValidation type="list" allowBlank="1" showInputMessage="1" showErrorMessage="1" sqref="B29" xr:uid="{00000000-0002-0000-1600-000005000000}">
      <formula1>OFFSET(INDIRECT(R24),0,0,R23,1)</formula1>
    </dataValidation>
    <dataValidation type="list" allowBlank="1" showInputMessage="1" showErrorMessage="1" sqref="B30" xr:uid="{00000000-0002-0000-1600-000006000000}">
      <formula1>OFFSET(INDIRECT(R24),0,0,R23,1)</formula1>
    </dataValidation>
    <dataValidation type="list" allowBlank="1" showInputMessage="1" showErrorMessage="1" sqref="B31" xr:uid="{00000000-0002-0000-1600-000007000000}">
      <formula1>OFFSET(INDIRECT(R24),0,0,R23,1)</formula1>
    </dataValidation>
    <dataValidation type="list" allowBlank="1" showInputMessage="1" showErrorMessage="1" sqref="B32" xr:uid="{00000000-0002-0000-1600-000008000000}">
      <formula1>OFFSET(INDIRECT(R24),0,0,R23,1)</formula1>
    </dataValidation>
    <dataValidation type="list" allowBlank="1" showInputMessage="1" showErrorMessage="1" sqref="B33" xr:uid="{00000000-0002-0000-1600-000009000000}">
      <formula1>OFFSET(INDIRECT(R24),0,0,R23,1)</formula1>
    </dataValidation>
    <dataValidation type="list" allowBlank="1" showInputMessage="1" showErrorMessage="1" sqref="B34" xr:uid="{00000000-0002-0000-1600-00000A000000}">
      <formula1>OFFSET(INDIRECT(R24),0,0,R23,1)</formula1>
    </dataValidation>
    <dataValidation type="list" allowBlank="1" showInputMessage="1" showErrorMessage="1" sqref="B35" xr:uid="{00000000-0002-0000-1600-00000B000000}">
      <formula1>OFFSET(INDIRECT(R24),0,0,R23,1)</formula1>
    </dataValidation>
    <dataValidation type="list" allowBlank="1" showInputMessage="1" showErrorMessage="1" sqref="B36" xr:uid="{00000000-0002-0000-1600-00000C000000}">
      <formula1>OFFSET(INDIRECT(R24),0,0,R23,1)</formula1>
    </dataValidation>
    <dataValidation type="list" allowBlank="1" showInputMessage="1" showErrorMessage="1" sqref="B37" xr:uid="{00000000-0002-0000-1600-00000D000000}">
      <formula1>OFFSET(INDIRECT(R24),0,0,R23,1)</formula1>
    </dataValidation>
    <dataValidation type="list" allowBlank="1" showInputMessage="1" showErrorMessage="1" sqref="B38" xr:uid="{00000000-0002-0000-1600-00000E000000}">
      <formula1>OFFSET(INDIRECT(R24),0,0,R23,1)</formula1>
    </dataValidation>
    <dataValidation type="list" allowBlank="1" showInputMessage="1" showErrorMessage="1" sqref="B42" xr:uid="{00000000-0002-0000-1600-00000F000000}">
      <formula1>OFFSET(INDIRECT(#REF!),0,0,R26,1)</formula1>
    </dataValidation>
    <dataValidation type="list" allowBlank="1" showInputMessage="1" showErrorMessage="1" sqref="B45" xr:uid="{00000000-0002-0000-1600-000010000000}">
      <formula1>OFFSET(INDIRECT(R27),0,0,#REF!,1)</formula1>
    </dataValidation>
    <dataValidation type="list" allowBlank="1" showInputMessage="1" showErrorMessage="1" sqref="B22:B23" xr:uid="{00000000-0002-0000-1600-000011000000}">
      <formula1>OFFSET(INDIRECT(R23),0,0,R22,1)</formula1>
    </dataValidation>
    <dataValidation type="list" allowBlank="1" showInputMessage="1" showErrorMessage="1" sqref="B39:B41" xr:uid="{00000000-0002-0000-1600-000012000000}">
      <formula1>OFFSET(INDIRECT(R24),0,0,R23,1)</formula1>
    </dataValidation>
    <dataValidation type="list" allowBlank="1" showInputMessage="1" showErrorMessage="1" sqref="B43:B44" xr:uid="{00000000-0002-0000-1600-000013000000}">
      <formula1>OFFSET(INDIRECT(#REF!),0,0,#REF!,1)</formula1>
    </dataValidation>
    <dataValidation type="list" allowBlank="1" showInputMessage="1" showErrorMessage="1" sqref="B46:B101" xr:uid="{00000000-0002-0000-1600-000014000000}">
      <formula1>OFFSET(INDIRECT(R28),0,0,R27,1)</formula1>
    </dataValidation>
  </dataValidations>
  <printOptions horizontalCentered="1"/>
  <pageMargins left="0.39370078740157499" right="0.39370078740157499" top="1.37795275590551" bottom="0.86614173228346403" header="0.39370078740157499" footer="0.59055118110236204"/>
  <pageSetup scale="68" fitToHeight="0" orientation="landscape" r:id="rId1"/>
  <headerFooter scaleWithDoc="0">
    <oddHeader>&amp;C&amp;G&amp;R</oddHeader>
    <oddFooter>&amp;R&amp;G</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5">
    <tabColor rgb="FF92D050"/>
    <pageSetUpPr fitToPage="1"/>
  </sheetPr>
  <dimension ref="A1:R109"/>
  <sheetViews>
    <sheetView showGridLines="0" view="pageBreakPreview" topLeftCell="A23" zoomScale="85" zoomScaleNormal="70" zoomScaleSheetLayoutView="85" workbookViewId="0">
      <selection activeCell="H23" sqref="H23"/>
    </sheetView>
  </sheetViews>
  <sheetFormatPr baseColWidth="10" defaultColWidth="9.33203125" defaultRowHeight="13.8"/>
  <cols>
    <col min="1" max="1" width="0.88671875" style="1" customWidth="1"/>
    <col min="2" max="2" width="37.109375" style="29" customWidth="1"/>
    <col min="3" max="3" width="30.6640625" style="1" customWidth="1"/>
    <col min="4" max="4" width="17.6640625" style="1" customWidth="1"/>
    <col min="5" max="6" width="25.6640625" style="1" customWidth="1"/>
    <col min="7" max="7" width="17.5546875" style="1" customWidth="1"/>
    <col min="8" max="8" width="11.44140625" style="1" customWidth="1"/>
    <col min="9" max="9" width="20.6640625" style="1" customWidth="1"/>
    <col min="10" max="10" width="2.33203125" style="1" customWidth="1"/>
    <col min="11" max="16384" width="9.33203125" style="1"/>
  </cols>
  <sheetData>
    <row r="1" spans="2:9" ht="14.4" customHeight="1">
      <c r="C1" s="1" t="s">
        <v>152</v>
      </c>
    </row>
    <row r="2" spans="2:9" ht="35.1" customHeight="1">
      <c r="B2" s="457" t="s">
        <v>153</v>
      </c>
      <c r="C2" s="457"/>
      <c r="D2" s="457"/>
      <c r="E2" s="457"/>
      <c r="F2" s="457"/>
      <c r="G2" s="457"/>
      <c r="H2" s="457"/>
      <c r="I2" s="457"/>
    </row>
    <row r="3" spans="2:9" ht="3" customHeight="1">
      <c r="B3" s="30"/>
      <c r="C3" s="31"/>
      <c r="D3" s="31"/>
      <c r="E3" s="31"/>
      <c r="F3" s="31"/>
      <c r="G3" s="31"/>
      <c r="H3" s="31"/>
      <c r="I3" s="31"/>
    </row>
    <row r="4" spans="2:9" ht="21.6" customHeight="1">
      <c r="B4" s="147" t="s">
        <v>64</v>
      </c>
      <c r="C4" s="518" t="s">
        <v>8</v>
      </c>
      <c r="D4" s="518"/>
      <c r="E4" s="518"/>
      <c r="F4" s="518"/>
      <c r="G4" s="518"/>
      <c r="H4" s="518"/>
      <c r="I4" s="518"/>
    </row>
    <row r="5" spans="2:9" ht="19.5" customHeight="1">
      <c r="B5" s="32" t="s">
        <v>2</v>
      </c>
      <c r="C5" s="518" t="s">
        <v>10</v>
      </c>
      <c r="D5" s="518"/>
      <c r="E5" s="518"/>
      <c r="F5" s="518"/>
      <c r="G5" s="518"/>
      <c r="H5" s="518"/>
      <c r="I5" s="518"/>
    </row>
    <row r="6" spans="2:9" ht="2.4" customHeight="1">
      <c r="B6" s="1"/>
      <c r="C6" s="149"/>
      <c r="D6" s="150"/>
      <c r="E6" s="150"/>
      <c r="F6" s="150"/>
      <c r="G6" s="150"/>
      <c r="H6" s="150"/>
      <c r="I6" s="150"/>
    </row>
    <row r="7" spans="2:9" s="43" customFormat="1" ht="25.2" customHeight="1">
      <c r="B7" s="151" t="s">
        <v>134</v>
      </c>
      <c r="C7" s="463" t="s">
        <v>154</v>
      </c>
      <c r="D7" s="463" t="s">
        <v>155</v>
      </c>
      <c r="E7" s="463" t="s">
        <v>156</v>
      </c>
      <c r="F7" s="463" t="s">
        <v>157</v>
      </c>
      <c r="G7" s="463" t="s">
        <v>136</v>
      </c>
      <c r="H7" s="463"/>
      <c r="I7" s="532" t="s">
        <v>137</v>
      </c>
    </row>
    <row r="8" spans="2:9" s="44" customFormat="1" ht="34.5" customHeight="1">
      <c r="B8" s="152" t="s">
        <v>146</v>
      </c>
      <c r="C8" s="531"/>
      <c r="D8" s="531"/>
      <c r="E8" s="531"/>
      <c r="F8" s="531"/>
      <c r="G8" s="153" t="s">
        <v>158</v>
      </c>
      <c r="H8" s="153" t="s">
        <v>159</v>
      </c>
      <c r="I8" s="533"/>
    </row>
    <row r="9" spans="2:9" ht="204">
      <c r="B9" s="359" t="s">
        <v>1548</v>
      </c>
      <c r="C9" s="359" t="s">
        <v>1549</v>
      </c>
      <c r="D9" s="360" t="s">
        <v>1513</v>
      </c>
      <c r="E9" s="359" t="s">
        <v>1514</v>
      </c>
      <c r="F9" s="359" t="s">
        <v>1568</v>
      </c>
      <c r="G9" s="361" t="s">
        <v>1516</v>
      </c>
      <c r="H9" s="362">
        <v>27</v>
      </c>
      <c r="I9" s="363">
        <v>220800</v>
      </c>
    </row>
    <row r="10" spans="2:9" ht="36">
      <c r="B10" s="364" t="s">
        <v>1550</v>
      </c>
      <c r="C10" s="364" t="s">
        <v>1551</v>
      </c>
      <c r="D10" s="365" t="s">
        <v>1513</v>
      </c>
      <c r="E10" s="364" t="s">
        <v>1514</v>
      </c>
      <c r="F10" s="364" t="s">
        <v>1515</v>
      </c>
      <c r="G10" s="366" t="s">
        <v>1517</v>
      </c>
      <c r="H10" s="367">
        <v>261</v>
      </c>
      <c r="I10" s="368">
        <v>2871000</v>
      </c>
    </row>
    <row r="11" spans="2:9" ht="36">
      <c r="B11" s="364" t="s">
        <v>1550</v>
      </c>
      <c r="C11" s="364" t="s">
        <v>1518</v>
      </c>
      <c r="D11" s="365" t="s">
        <v>1513</v>
      </c>
      <c r="E11" s="364" t="s">
        <v>1514</v>
      </c>
      <c r="F11" s="364" t="s">
        <v>1515</v>
      </c>
      <c r="G11" s="366" t="s">
        <v>1519</v>
      </c>
      <c r="H11" s="367">
        <v>28</v>
      </c>
      <c r="I11" s="368">
        <v>454540</v>
      </c>
    </row>
    <row r="12" spans="2:9" ht="36">
      <c r="B12" s="364" t="s">
        <v>1550</v>
      </c>
      <c r="C12" s="364" t="s">
        <v>1520</v>
      </c>
      <c r="D12" s="365" t="s">
        <v>1513</v>
      </c>
      <c r="E12" s="364" t="s">
        <v>1514</v>
      </c>
      <c r="F12" s="364" t="s">
        <v>1515</v>
      </c>
      <c r="G12" s="366" t="s">
        <v>1521</v>
      </c>
      <c r="H12" s="367">
        <v>28</v>
      </c>
      <c r="I12" s="368">
        <v>453600</v>
      </c>
    </row>
    <row r="13" spans="2:9" ht="36">
      <c r="B13" s="364" t="s">
        <v>1552</v>
      </c>
      <c r="C13" s="364" t="s">
        <v>1553</v>
      </c>
      <c r="D13" s="365" t="s">
        <v>1513</v>
      </c>
      <c r="E13" s="364" t="s">
        <v>1514</v>
      </c>
      <c r="F13" s="364" t="s">
        <v>1515</v>
      </c>
      <c r="G13" s="366" t="s">
        <v>1522</v>
      </c>
      <c r="H13" s="367">
        <v>150</v>
      </c>
      <c r="I13" s="368">
        <v>1672500</v>
      </c>
    </row>
    <row r="14" spans="2:9" ht="132">
      <c r="B14" s="364" t="s">
        <v>1554</v>
      </c>
      <c r="C14" s="364" t="s">
        <v>1523</v>
      </c>
      <c r="D14" s="365" t="s">
        <v>1513</v>
      </c>
      <c r="E14" s="364" t="s">
        <v>1514</v>
      </c>
      <c r="F14" s="364" t="s">
        <v>1515</v>
      </c>
      <c r="G14" s="366" t="s">
        <v>1524</v>
      </c>
      <c r="H14" s="367">
        <v>35</v>
      </c>
      <c r="I14" s="368">
        <v>190900</v>
      </c>
    </row>
    <row r="15" spans="2:9" ht="72">
      <c r="B15" s="364" t="s">
        <v>1554</v>
      </c>
      <c r="C15" s="364" t="s">
        <v>1525</v>
      </c>
      <c r="D15" s="365" t="s">
        <v>1513</v>
      </c>
      <c r="E15" s="364" t="s">
        <v>1514</v>
      </c>
      <c r="F15" s="364" t="s">
        <v>1515</v>
      </c>
      <c r="G15" s="366" t="s">
        <v>1526</v>
      </c>
      <c r="H15" s="367">
        <v>98</v>
      </c>
      <c r="I15" s="368">
        <v>756000</v>
      </c>
    </row>
    <row r="16" spans="2:9" ht="60">
      <c r="B16" s="364" t="s">
        <v>1554</v>
      </c>
      <c r="C16" s="364" t="s">
        <v>1527</v>
      </c>
      <c r="D16" s="365" t="s">
        <v>1513</v>
      </c>
      <c r="E16" s="364" t="s">
        <v>1514</v>
      </c>
      <c r="F16" s="364" t="s">
        <v>1515</v>
      </c>
      <c r="G16" s="366" t="s">
        <v>1528</v>
      </c>
      <c r="H16" s="367" t="s">
        <v>1529</v>
      </c>
      <c r="I16" s="368">
        <v>36600</v>
      </c>
    </row>
    <row r="17" spans="1:18" ht="132">
      <c r="B17" s="364" t="s">
        <v>1554</v>
      </c>
      <c r="C17" s="364" t="s">
        <v>1570</v>
      </c>
      <c r="D17" s="365" t="s">
        <v>1513</v>
      </c>
      <c r="E17" s="364" t="s">
        <v>1514</v>
      </c>
      <c r="F17" s="364" t="s">
        <v>1571</v>
      </c>
      <c r="G17" s="366" t="s">
        <v>1530</v>
      </c>
      <c r="H17" s="367">
        <v>19</v>
      </c>
      <c r="I17" s="368">
        <v>150000</v>
      </c>
    </row>
    <row r="18" spans="1:18" ht="312">
      <c r="B18" s="364" t="s">
        <v>1555</v>
      </c>
      <c r="C18" s="364" t="s">
        <v>1531</v>
      </c>
      <c r="D18" s="365" t="s">
        <v>1513</v>
      </c>
      <c r="E18" s="364" t="s">
        <v>1514</v>
      </c>
      <c r="F18" s="604" t="s">
        <v>1572</v>
      </c>
      <c r="G18" s="366" t="s">
        <v>1532</v>
      </c>
      <c r="H18" s="367">
        <v>10</v>
      </c>
      <c r="I18" s="368">
        <v>996000</v>
      </c>
    </row>
    <row r="19" spans="1:18" ht="312">
      <c r="B19" s="364" t="s">
        <v>1556</v>
      </c>
      <c r="C19" s="364" t="s">
        <v>1533</v>
      </c>
      <c r="D19" s="365" t="s">
        <v>1513</v>
      </c>
      <c r="E19" s="364" t="s">
        <v>1514</v>
      </c>
      <c r="F19" s="604" t="s">
        <v>1575</v>
      </c>
      <c r="G19" s="366" t="s">
        <v>1534</v>
      </c>
      <c r="H19" s="367">
        <v>149</v>
      </c>
      <c r="I19" s="368">
        <v>90500</v>
      </c>
    </row>
    <row r="20" spans="1:18" ht="409.6">
      <c r="A20" s="16"/>
      <c r="B20" s="364" t="s">
        <v>1556</v>
      </c>
      <c r="C20" s="364" t="s">
        <v>1535</v>
      </c>
      <c r="D20" s="365" t="s">
        <v>1513</v>
      </c>
      <c r="E20" s="364" t="s">
        <v>1514</v>
      </c>
      <c r="F20" s="603" t="s">
        <v>1569</v>
      </c>
      <c r="G20" s="366" t="s">
        <v>1536</v>
      </c>
      <c r="H20" s="367">
        <v>69</v>
      </c>
      <c r="I20" s="368">
        <v>550631</v>
      </c>
      <c r="J20" s="16"/>
      <c r="K20" s="16"/>
      <c r="L20" s="16"/>
      <c r="M20" s="16"/>
      <c r="N20" s="16"/>
      <c r="O20" s="16"/>
      <c r="P20" s="16"/>
      <c r="Q20" s="16"/>
      <c r="R20" s="16"/>
    </row>
    <row r="21" spans="1:18" ht="156">
      <c r="B21" s="364" t="s">
        <v>1556</v>
      </c>
      <c r="C21" s="364" t="s">
        <v>1537</v>
      </c>
      <c r="D21" s="365" t="s">
        <v>1513</v>
      </c>
      <c r="E21" s="364" t="s">
        <v>1514</v>
      </c>
      <c r="F21" s="604" t="s">
        <v>1574</v>
      </c>
      <c r="G21" s="605" t="s">
        <v>1538</v>
      </c>
      <c r="H21" s="367">
        <v>24</v>
      </c>
      <c r="I21" s="368">
        <v>59500</v>
      </c>
    </row>
    <row r="22" spans="1:18" ht="132">
      <c r="B22" s="364" t="s">
        <v>1556</v>
      </c>
      <c r="C22" s="364" t="s">
        <v>1539</v>
      </c>
      <c r="D22" s="365" t="s">
        <v>1513</v>
      </c>
      <c r="E22" s="364" t="s">
        <v>1514</v>
      </c>
      <c r="F22" s="604" t="s">
        <v>1576</v>
      </c>
      <c r="G22" s="366" t="s">
        <v>1540</v>
      </c>
      <c r="H22" s="367">
        <v>710</v>
      </c>
      <c r="I22" s="368">
        <v>151000</v>
      </c>
    </row>
    <row r="23" spans="1:18" ht="312">
      <c r="B23" s="364" t="s">
        <v>1556</v>
      </c>
      <c r="C23" s="364" t="s">
        <v>1557</v>
      </c>
      <c r="D23" s="365" t="s">
        <v>1513</v>
      </c>
      <c r="E23" s="364" t="s">
        <v>1514</v>
      </c>
      <c r="F23" s="604" t="s">
        <v>1573</v>
      </c>
      <c r="G23" s="366" t="s">
        <v>1541</v>
      </c>
      <c r="H23" s="367">
        <v>154</v>
      </c>
      <c r="I23" s="368">
        <v>50170</v>
      </c>
    </row>
    <row r="24" spans="1:18" ht="48">
      <c r="B24" s="364" t="s">
        <v>1558</v>
      </c>
      <c r="C24" s="364" t="s">
        <v>1542</v>
      </c>
      <c r="D24" s="365" t="s">
        <v>1513</v>
      </c>
      <c r="E24" s="364" t="s">
        <v>1514</v>
      </c>
      <c r="F24" s="364" t="s">
        <v>1515</v>
      </c>
      <c r="G24" s="366" t="s">
        <v>1543</v>
      </c>
      <c r="H24" s="367">
        <v>13</v>
      </c>
      <c r="I24" s="368">
        <v>90904</v>
      </c>
    </row>
    <row r="25" spans="1:18" ht="120">
      <c r="B25" s="364" t="s">
        <v>1558</v>
      </c>
      <c r="C25" s="364" t="s">
        <v>1544</v>
      </c>
      <c r="D25" s="365" t="s">
        <v>1513</v>
      </c>
      <c r="E25" s="364" t="s">
        <v>1514</v>
      </c>
      <c r="F25" s="364" t="s">
        <v>1515</v>
      </c>
      <c r="G25" s="366" t="s">
        <v>1545</v>
      </c>
      <c r="H25" s="367">
        <v>41</v>
      </c>
      <c r="I25" s="368">
        <v>272724</v>
      </c>
    </row>
    <row r="26" spans="1:18" ht="60">
      <c r="B26" s="364" t="s">
        <v>1559</v>
      </c>
      <c r="C26" s="364" t="s">
        <v>1546</v>
      </c>
      <c r="D26" s="365" t="s">
        <v>1513</v>
      </c>
      <c r="E26" s="364" t="s">
        <v>1514</v>
      </c>
      <c r="F26" s="364" t="s">
        <v>1515</v>
      </c>
      <c r="G26" s="366" t="s">
        <v>1547</v>
      </c>
      <c r="H26" s="367">
        <v>5184</v>
      </c>
      <c r="I26" s="368">
        <v>272000</v>
      </c>
    </row>
    <row r="27" spans="1:18" ht="15" customHeight="1">
      <c r="B27" s="154"/>
      <c r="C27" s="154"/>
      <c r="D27" s="155"/>
      <c r="E27" s="154"/>
      <c r="F27" s="154"/>
      <c r="G27" s="156"/>
      <c r="H27" s="358"/>
      <c r="I27" s="166"/>
    </row>
    <row r="28" spans="1:18" ht="15" customHeight="1">
      <c r="B28" s="154"/>
      <c r="C28" s="157" t="s">
        <v>151</v>
      </c>
      <c r="D28" s="154"/>
      <c r="E28" s="154"/>
      <c r="F28" s="154"/>
      <c r="G28" s="156"/>
      <c r="H28" s="156"/>
      <c r="I28" s="167">
        <f>SUM(I9:I27)</f>
        <v>9339369</v>
      </c>
    </row>
    <row r="29" spans="1:18" ht="15" customHeight="1">
      <c r="B29" s="158"/>
      <c r="C29" s="158"/>
      <c r="D29" s="158"/>
      <c r="E29" s="158"/>
      <c r="F29" s="158"/>
      <c r="G29" s="159"/>
      <c r="H29" s="159"/>
      <c r="I29" s="168"/>
    </row>
    <row r="30" spans="1:18">
      <c r="B30" s="160" t="s">
        <v>160</v>
      </c>
      <c r="C30" s="161"/>
      <c r="D30" s="160"/>
      <c r="E30" s="162"/>
      <c r="F30" s="162"/>
      <c r="G30" s="162"/>
      <c r="H30" s="162"/>
      <c r="I30" s="388"/>
    </row>
    <row r="31" spans="1:18">
      <c r="B31" s="163"/>
      <c r="C31" s="57"/>
      <c r="D31" s="57"/>
    </row>
    <row r="32" spans="1:18">
      <c r="B32" s="163"/>
    </row>
    <row r="33" spans="2:7">
      <c r="B33" s="163"/>
      <c r="C33" s="58"/>
      <c r="D33" s="58"/>
      <c r="G33" s="164"/>
    </row>
    <row r="34" spans="2:7">
      <c r="B34" s="163"/>
      <c r="C34" s="59"/>
      <c r="D34" s="59"/>
      <c r="G34" s="165"/>
    </row>
    <row r="35" spans="2:7">
      <c r="B35" s="163"/>
    </row>
    <row r="36" spans="2:7">
      <c r="B36" s="163"/>
    </row>
    <row r="37" spans="2:7">
      <c r="B37" s="163"/>
    </row>
    <row r="38" spans="2:7">
      <c r="B38" s="163"/>
    </row>
    <row r="39" spans="2:7">
      <c r="B39" s="163"/>
    </row>
    <row r="40" spans="2:7">
      <c r="B40" s="163"/>
    </row>
    <row r="41" spans="2:7">
      <c r="B41" s="163"/>
    </row>
    <row r="42" spans="2:7">
      <c r="B42" s="163"/>
    </row>
    <row r="43" spans="2:7">
      <c r="B43" s="163"/>
    </row>
    <row r="44" spans="2:7">
      <c r="B44" s="163"/>
    </row>
    <row r="45" spans="2:7">
      <c r="B45" s="163"/>
    </row>
    <row r="46" spans="2:7">
      <c r="B46" s="163"/>
    </row>
    <row r="47" spans="2:7">
      <c r="B47" s="163"/>
    </row>
    <row r="48" spans="2:7">
      <c r="B48" s="163"/>
    </row>
    <row r="49" spans="2:2">
      <c r="B49" s="163"/>
    </row>
    <row r="50" spans="2:2">
      <c r="B50" s="163"/>
    </row>
    <row r="51" spans="2:2">
      <c r="B51" s="163"/>
    </row>
    <row r="52" spans="2:2">
      <c r="B52" s="163"/>
    </row>
    <row r="53" spans="2:2">
      <c r="B53" s="163"/>
    </row>
    <row r="54" spans="2:2">
      <c r="B54" s="163"/>
    </row>
    <row r="55" spans="2:2">
      <c r="B55" s="163"/>
    </row>
    <row r="56" spans="2:2">
      <c r="B56" s="169"/>
    </row>
    <row r="57" spans="2:2">
      <c r="B57" s="169"/>
    </row>
    <row r="58" spans="2:2">
      <c r="B58" s="169"/>
    </row>
    <row r="59" spans="2:2">
      <c r="B59" s="169"/>
    </row>
    <row r="60" spans="2:2">
      <c r="B60" s="169"/>
    </row>
    <row r="61" spans="2:2">
      <c r="B61" s="169"/>
    </row>
    <row r="62" spans="2:2">
      <c r="B62" s="169"/>
    </row>
    <row r="63" spans="2:2">
      <c r="B63" s="169"/>
    </row>
    <row r="64" spans="2:2">
      <c r="B64" s="169"/>
    </row>
    <row r="65" spans="2:2">
      <c r="B65" s="169"/>
    </row>
    <row r="66" spans="2:2">
      <c r="B66" s="169"/>
    </row>
    <row r="67" spans="2:2">
      <c r="B67" s="169"/>
    </row>
    <row r="68" spans="2:2">
      <c r="B68" s="169"/>
    </row>
    <row r="69" spans="2:2">
      <c r="B69" s="169"/>
    </row>
    <row r="70" spans="2:2">
      <c r="B70" s="169"/>
    </row>
    <row r="71" spans="2:2">
      <c r="B71" s="169"/>
    </row>
    <row r="72" spans="2:2">
      <c r="B72" s="169"/>
    </row>
    <row r="73" spans="2:2">
      <c r="B73" s="169"/>
    </row>
    <row r="74" spans="2:2">
      <c r="B74" s="169"/>
    </row>
    <row r="75" spans="2:2">
      <c r="B75" s="169"/>
    </row>
    <row r="76" spans="2:2">
      <c r="B76" s="169"/>
    </row>
    <row r="77" spans="2:2">
      <c r="B77" s="169"/>
    </row>
    <row r="78" spans="2:2">
      <c r="B78" s="169"/>
    </row>
    <row r="79" spans="2:2">
      <c r="B79" s="169"/>
    </row>
    <row r="80" spans="2:2">
      <c r="B80" s="169"/>
    </row>
    <row r="81" spans="2:2">
      <c r="B81" s="169"/>
    </row>
    <row r="82" spans="2:2">
      <c r="B82" s="169"/>
    </row>
    <row r="83" spans="2:2">
      <c r="B83" s="169"/>
    </row>
    <row r="84" spans="2:2">
      <c r="B84" s="169"/>
    </row>
    <row r="85" spans="2:2">
      <c r="B85" s="169"/>
    </row>
    <row r="86" spans="2:2">
      <c r="B86" s="169"/>
    </row>
    <row r="87" spans="2:2">
      <c r="B87" s="169"/>
    </row>
    <row r="88" spans="2:2">
      <c r="B88" s="169"/>
    </row>
    <row r="89" spans="2:2">
      <c r="B89" s="169"/>
    </row>
    <row r="90" spans="2:2">
      <c r="B90" s="169"/>
    </row>
    <row r="91" spans="2:2">
      <c r="B91" s="169"/>
    </row>
    <row r="92" spans="2:2">
      <c r="B92" s="169"/>
    </row>
    <row r="93" spans="2:2">
      <c r="B93" s="169"/>
    </row>
    <row r="94" spans="2:2">
      <c r="B94" s="169"/>
    </row>
    <row r="95" spans="2:2">
      <c r="B95" s="169"/>
    </row>
    <row r="96" spans="2:2">
      <c r="B96" s="169"/>
    </row>
    <row r="97" spans="2:2">
      <c r="B97" s="169"/>
    </row>
    <row r="98" spans="2:2">
      <c r="B98" s="169"/>
    </row>
    <row r="99" spans="2:2">
      <c r="B99" s="169"/>
    </row>
    <row r="100" spans="2:2">
      <c r="B100" s="169"/>
    </row>
    <row r="101" spans="2:2">
      <c r="B101" s="169"/>
    </row>
    <row r="102" spans="2:2">
      <c r="B102" s="170"/>
    </row>
    <row r="103" spans="2:2">
      <c r="B103" s="1"/>
    </row>
    <row r="104" spans="2:2">
      <c r="B104" s="1"/>
    </row>
    <row r="105" spans="2:2">
      <c r="B105" s="1"/>
    </row>
    <row r="106" spans="2:2">
      <c r="B106" s="1"/>
    </row>
    <row r="107" spans="2:2">
      <c r="B107" s="1"/>
    </row>
    <row r="108" spans="2:2">
      <c r="B108" s="1"/>
    </row>
    <row r="109" spans="2:2">
      <c r="B109" s="1"/>
    </row>
  </sheetData>
  <mergeCells count="9">
    <mergeCell ref="B2:I2"/>
    <mergeCell ref="C4:I4"/>
    <mergeCell ref="C5:I5"/>
    <mergeCell ref="G7:H7"/>
    <mergeCell ref="C7:C8"/>
    <mergeCell ref="D7:D8"/>
    <mergeCell ref="E7:E8"/>
    <mergeCell ref="F7:F8"/>
    <mergeCell ref="I7:I8"/>
  </mergeCells>
  <conditionalFormatting sqref="B31:B40">
    <cfRule type="duplicateValues" dxfId="5" priority="3"/>
  </conditionalFormatting>
  <conditionalFormatting sqref="B41">
    <cfRule type="duplicateValues" dxfId="4" priority="1"/>
  </conditionalFormatting>
  <conditionalFormatting sqref="B42:B102">
    <cfRule type="duplicateValues" dxfId="3" priority="2"/>
  </conditionalFormatting>
  <dataValidations count="4">
    <dataValidation type="list" allowBlank="1" showInputMessage="1" showErrorMessage="1" sqref="B27" xr:uid="{7ABBEC24-4F2F-4162-9CBB-09F2AFF15FCD}">
      <formula1>OFFSET(INDIRECT(#REF!),0,0,#REF!,1)</formula1>
    </dataValidation>
    <dataValidation type="list" allowBlank="1" showInputMessage="1" showErrorMessage="1" sqref="B31:B44 B28:B29" xr:uid="{44A25A63-8BD9-4672-A18B-46141A5CE217}">
      <formula1>OFFSET(INDIRECT(#REF!),0,0,#REF!,1)</formula1>
    </dataValidation>
    <dataValidation type="list" allowBlank="1" showInputMessage="1" showErrorMessage="1" sqref="B45" xr:uid="{6A43C7D6-2917-4495-9B47-99DA9B74E069}">
      <formula1>OFFSET(INDIRECT(Q27),0,0,#REF!,1)</formula1>
    </dataValidation>
    <dataValidation type="list" allowBlank="1" showInputMessage="1" showErrorMessage="1" sqref="B46:B102" xr:uid="{A6C6CA17-C2AC-4ED8-AD26-5F8A6134FFED}">
      <formula1>OFFSET(INDIRECT(Q28),0,0,Q27,1)</formula1>
    </dataValidation>
  </dataValidations>
  <printOptions horizontalCentered="1"/>
  <pageMargins left="0.39370078740157499" right="0.39370078740157499" top="1.37795275590551" bottom="0.86614173228346403" header="0.39370078740157499" footer="0.59055118110236204"/>
  <pageSetup scale="70" fitToHeight="0" orientation="landscape" r:id="rId1"/>
  <headerFooter scaleWithDoc="0">
    <oddHeader>&amp;C&amp;G&amp;R</oddHeader>
    <oddFooter>&amp;R&amp;G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6">
    <tabColor rgb="FF92D050"/>
    <pageSetUpPr fitToPage="1"/>
  </sheetPr>
  <dimension ref="A1:R29"/>
  <sheetViews>
    <sheetView showGridLines="0" view="pageBreakPreview" zoomScale="60" zoomScaleNormal="70" workbookViewId="0">
      <selection activeCell="J22" sqref="J22"/>
    </sheetView>
  </sheetViews>
  <sheetFormatPr baseColWidth="10" defaultColWidth="11.44140625" defaultRowHeight="13.8"/>
  <cols>
    <col min="1" max="1" width="0.88671875" style="131" customWidth="1"/>
    <col min="2" max="2" width="42.33203125" style="131" customWidth="1"/>
    <col min="3" max="4" width="50.6640625" style="131" customWidth="1"/>
    <col min="5" max="5" width="2.33203125" style="131" customWidth="1"/>
    <col min="6" max="16384" width="11.44140625" style="131"/>
  </cols>
  <sheetData>
    <row r="1" spans="1:18" ht="14.4" customHeight="1"/>
    <row r="2" spans="1:18" ht="35.1" customHeight="1">
      <c r="B2" s="542" t="s">
        <v>161</v>
      </c>
      <c r="C2" s="543"/>
      <c r="D2" s="544"/>
    </row>
    <row r="3" spans="1:18" ht="3" customHeight="1">
      <c r="B3" s="132"/>
      <c r="C3" s="132"/>
      <c r="D3" s="132"/>
    </row>
    <row r="4" spans="1:18" s="130" customFormat="1" ht="15" customHeight="1">
      <c r="B4" s="133" t="s">
        <v>64</v>
      </c>
      <c r="C4" s="454" t="s">
        <v>8</v>
      </c>
      <c r="D4" s="454"/>
    </row>
    <row r="5" spans="1:18" s="130" customFormat="1" ht="15" customHeight="1">
      <c r="B5" s="134" t="s">
        <v>2</v>
      </c>
      <c r="C5" s="454" t="s">
        <v>10</v>
      </c>
      <c r="D5" s="454"/>
    </row>
    <row r="6" spans="1:18" s="130" customFormat="1" ht="3" customHeight="1">
      <c r="B6" s="135"/>
      <c r="C6" s="135"/>
      <c r="D6" s="135"/>
    </row>
    <row r="7" spans="1:18" s="130" customFormat="1" ht="15" customHeight="1">
      <c r="B7" s="545" t="s">
        <v>162</v>
      </c>
      <c r="C7" s="546"/>
      <c r="D7" s="547"/>
    </row>
    <row r="8" spans="1:18" s="130" customFormat="1" ht="2.25" customHeight="1">
      <c r="B8" s="548"/>
      <c r="C8" s="548"/>
      <c r="D8" s="548"/>
    </row>
    <row r="9" spans="1:18" s="130" customFormat="1" ht="22.2" customHeight="1">
      <c r="B9" s="136" t="s">
        <v>163</v>
      </c>
      <c r="C9" s="534"/>
      <c r="D9" s="534"/>
    </row>
    <row r="10" spans="1:18" s="130" customFormat="1" ht="22.2" customHeight="1">
      <c r="B10" s="136" t="s">
        <v>164</v>
      </c>
      <c r="C10" s="534"/>
      <c r="D10" s="534"/>
    </row>
    <row r="11" spans="1:18" s="130" customFormat="1" ht="22.2" customHeight="1">
      <c r="B11" s="136" t="s">
        <v>165</v>
      </c>
    </row>
    <row r="12" spans="1:18" s="130" customFormat="1" ht="22.2" customHeight="1">
      <c r="B12" s="136" t="s">
        <v>166</v>
      </c>
      <c r="C12" s="534"/>
      <c r="D12" s="534"/>
    </row>
    <row r="13" spans="1:18" s="130" customFormat="1" ht="22.2" customHeight="1">
      <c r="A13" s="137"/>
      <c r="B13" s="138" t="s">
        <v>167</v>
      </c>
      <c r="C13" s="534"/>
      <c r="D13" s="534"/>
      <c r="E13" s="137"/>
      <c r="F13" s="137"/>
      <c r="G13" s="137"/>
      <c r="H13" s="137"/>
      <c r="I13" s="137"/>
      <c r="J13" s="137"/>
      <c r="K13" s="137"/>
      <c r="L13" s="137"/>
      <c r="M13" s="137"/>
      <c r="N13" s="137"/>
      <c r="O13" s="137"/>
      <c r="P13" s="137"/>
      <c r="Q13" s="137"/>
      <c r="R13" s="137"/>
    </row>
    <row r="14" spans="1:18" s="130" customFormat="1" ht="22.2" customHeight="1">
      <c r="B14" s="138" t="s">
        <v>168</v>
      </c>
      <c r="C14" s="534"/>
      <c r="D14" s="541"/>
    </row>
    <row r="15" spans="1:18" s="130" customFormat="1" ht="50.4" customHeight="1">
      <c r="B15" s="138" t="s">
        <v>169</v>
      </c>
      <c r="C15" s="534"/>
      <c r="D15" s="534"/>
    </row>
    <row r="16" spans="1:18" s="130" customFormat="1" ht="33.6" customHeight="1">
      <c r="B16" s="138" t="s">
        <v>170</v>
      </c>
      <c r="C16" s="534"/>
      <c r="D16" s="534"/>
    </row>
    <row r="17" spans="2:4" s="130" customFormat="1" ht="3" customHeight="1">
      <c r="B17" s="135"/>
      <c r="C17" s="135"/>
      <c r="D17" s="135"/>
    </row>
    <row r="18" spans="2:4" s="130" customFormat="1" ht="15" customHeight="1">
      <c r="B18" s="535" t="s">
        <v>171</v>
      </c>
      <c r="C18" s="536"/>
      <c r="D18" s="537"/>
    </row>
    <row r="19" spans="2:4" s="130" customFormat="1" ht="29.1" customHeight="1">
      <c r="B19" s="139" t="s">
        <v>172</v>
      </c>
      <c r="C19" s="140" t="s">
        <v>173</v>
      </c>
      <c r="D19" s="141" t="s">
        <v>174</v>
      </c>
    </row>
    <row r="20" spans="2:4" s="130" customFormat="1" ht="15" customHeight="1">
      <c r="B20" s="142"/>
      <c r="C20" s="142"/>
      <c r="D20" s="142"/>
    </row>
    <row r="21" spans="2:4" s="130" customFormat="1" ht="3" customHeight="1">
      <c r="B21" s="135"/>
      <c r="C21" s="135"/>
      <c r="D21" s="135"/>
    </row>
    <row r="22" spans="2:4" s="130" customFormat="1" ht="15" customHeight="1">
      <c r="B22" s="538" t="s">
        <v>175</v>
      </c>
      <c r="C22" s="539"/>
      <c r="D22" s="540"/>
    </row>
    <row r="23" spans="2:4" s="130" customFormat="1" ht="15" customHeight="1">
      <c r="B23" s="143" t="s">
        <v>176</v>
      </c>
      <c r="C23" s="143" t="s">
        <v>177</v>
      </c>
      <c r="D23" s="143" t="s">
        <v>178</v>
      </c>
    </row>
    <row r="24" spans="2:4" s="130" customFormat="1" ht="15" customHeight="1">
      <c r="B24" s="144"/>
      <c r="C24" s="144"/>
      <c r="D24" s="144"/>
    </row>
    <row r="25" spans="2:4" s="130" customFormat="1" ht="3" customHeight="1">
      <c r="B25" s="135"/>
      <c r="C25" s="135"/>
      <c r="D25" s="135"/>
    </row>
    <row r="26" spans="2:4" s="130" customFormat="1" ht="15" customHeight="1">
      <c r="B26" s="538" t="s">
        <v>179</v>
      </c>
      <c r="C26" s="539"/>
      <c r="D26" s="540"/>
    </row>
    <row r="27" spans="2:4" s="130" customFormat="1" ht="15" customHeight="1">
      <c r="B27" s="143" t="s">
        <v>180</v>
      </c>
      <c r="C27" s="143" t="s">
        <v>181</v>
      </c>
      <c r="D27" s="143" t="s">
        <v>182</v>
      </c>
    </row>
    <row r="28" spans="2:4" s="130" customFormat="1" ht="35.1" customHeight="1">
      <c r="B28" s="145"/>
      <c r="C28" s="146"/>
      <c r="D28" s="144"/>
    </row>
    <row r="29" spans="2:4">
      <c r="B29" s="130"/>
      <c r="C29" s="130"/>
      <c r="D29" s="130"/>
    </row>
  </sheetData>
  <mergeCells count="15">
    <mergeCell ref="B2:D2"/>
    <mergeCell ref="C4:D4"/>
    <mergeCell ref="C5:D5"/>
    <mergeCell ref="B7:D7"/>
    <mergeCell ref="B8:D8"/>
    <mergeCell ref="C9:D9"/>
    <mergeCell ref="C10:D10"/>
    <mergeCell ref="C12:D12"/>
    <mergeCell ref="C13:D13"/>
    <mergeCell ref="C14:D14"/>
    <mergeCell ref="C15:D15"/>
    <mergeCell ref="C16:D16"/>
    <mergeCell ref="B18:D18"/>
    <mergeCell ref="B22:D22"/>
    <mergeCell ref="B26:D26"/>
  </mergeCells>
  <printOptions horizontalCentered="1"/>
  <pageMargins left="0.39370078740157499" right="0.39370078740157499" top="1.37795275590551" bottom="0.86614173228346403" header="0.39370078740157499" footer="0.59055118110236204"/>
  <pageSetup scale="90" fitToHeight="0" orientation="landscape" r:id="rId1"/>
  <headerFooter scaleWithDoc="0">
    <oddHeader>&amp;C&amp;G&amp;R</oddHeader>
    <oddFooter>&amp;R&amp;G</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8">
    <tabColor rgb="FF92D050"/>
    <pageSetUpPr fitToPage="1"/>
  </sheetPr>
  <dimension ref="A1:CC32"/>
  <sheetViews>
    <sheetView showGridLines="0" view="pageBreakPreview" zoomScale="70" zoomScaleNormal="85" zoomScaleSheetLayoutView="70" workbookViewId="0">
      <selection activeCell="G6" sqref="G6"/>
    </sheetView>
  </sheetViews>
  <sheetFormatPr baseColWidth="10" defaultColWidth="11.44140625" defaultRowHeight="13.8"/>
  <cols>
    <col min="1" max="1" width="0.88671875" style="69" customWidth="1"/>
    <col min="2" max="2" width="6.6640625" style="69" customWidth="1"/>
    <col min="3" max="3" width="6.88671875" style="69" customWidth="1"/>
    <col min="4" max="4" width="10.33203125" style="69" customWidth="1"/>
    <col min="5" max="5" width="20.44140625" style="69" customWidth="1"/>
    <col min="6" max="6" width="22.109375" style="69" customWidth="1"/>
    <col min="7" max="8" width="16.109375" style="69" customWidth="1"/>
    <col min="9" max="9" width="17.44140625" style="69" customWidth="1"/>
    <col min="10" max="10" width="19.5546875" style="69" customWidth="1"/>
    <col min="11" max="11" width="17.6640625" style="69" customWidth="1"/>
    <col min="12" max="13" width="15.6640625" style="69" customWidth="1"/>
    <col min="14" max="14" width="18.5546875" style="69" customWidth="1"/>
    <col min="15" max="15" width="19.33203125" style="69" customWidth="1"/>
    <col min="16" max="16" width="1.109375" style="69" customWidth="1"/>
    <col min="17" max="16384" width="11.44140625" style="69"/>
  </cols>
  <sheetData>
    <row r="1" spans="1:20" ht="14.4" customHeight="1">
      <c r="B1" s="69" t="s">
        <v>152</v>
      </c>
    </row>
    <row r="2" spans="1:20" ht="47.25" customHeight="1">
      <c r="B2" s="562" t="s">
        <v>183</v>
      </c>
      <c r="C2" s="562"/>
      <c r="D2" s="562"/>
      <c r="E2" s="562"/>
      <c r="F2" s="562"/>
      <c r="G2" s="562"/>
      <c r="H2" s="562"/>
      <c r="I2" s="562"/>
      <c r="J2" s="562"/>
      <c r="K2" s="562"/>
      <c r="L2" s="562"/>
      <c r="M2" s="562"/>
      <c r="N2" s="562"/>
      <c r="O2" s="562"/>
    </row>
    <row r="3" spans="1:20" ht="5.4" customHeight="1">
      <c r="B3" s="563"/>
      <c r="C3" s="563"/>
      <c r="D3" s="563"/>
      <c r="E3" s="563"/>
      <c r="F3" s="563"/>
      <c r="G3" s="563"/>
      <c r="H3" s="563"/>
      <c r="I3" s="563"/>
      <c r="J3" s="563"/>
      <c r="K3" s="563"/>
      <c r="L3" s="563"/>
      <c r="M3" s="563"/>
      <c r="N3" s="563"/>
      <c r="O3" s="563"/>
    </row>
    <row r="4" spans="1:20" ht="20.100000000000001" customHeight="1">
      <c r="B4" s="494" t="s">
        <v>184</v>
      </c>
      <c r="C4" s="494"/>
      <c r="D4" s="494"/>
      <c r="E4" s="494"/>
      <c r="F4" s="458"/>
      <c r="G4" s="454" t="s">
        <v>8</v>
      </c>
      <c r="H4" s="454"/>
      <c r="I4" s="454"/>
      <c r="J4" s="454"/>
      <c r="K4" s="454"/>
      <c r="L4" s="454"/>
      <c r="M4" s="454"/>
      <c r="N4" s="454"/>
      <c r="O4" s="454"/>
    </row>
    <row r="5" spans="1:20" ht="20.100000000000001" customHeight="1">
      <c r="B5" s="564" t="s">
        <v>2</v>
      </c>
      <c r="C5" s="564"/>
      <c r="D5" s="564"/>
      <c r="E5" s="564"/>
      <c r="F5" s="565"/>
      <c r="G5" s="566" t="s">
        <v>10</v>
      </c>
      <c r="H5" s="566"/>
      <c r="I5" s="566"/>
      <c r="J5" s="566"/>
      <c r="K5" s="566"/>
      <c r="L5" s="566"/>
      <c r="M5" s="566"/>
      <c r="N5" s="566"/>
      <c r="O5" s="566"/>
    </row>
    <row r="6" spans="1:20" ht="5.4" customHeight="1">
      <c r="G6" s="70"/>
      <c r="H6" s="70"/>
      <c r="I6" s="70"/>
      <c r="J6" s="70"/>
      <c r="K6" s="70"/>
      <c r="L6" s="70"/>
      <c r="M6" s="70"/>
      <c r="N6" s="70"/>
      <c r="O6" s="70"/>
    </row>
    <row r="7" spans="1:20" ht="42.6" customHeight="1">
      <c r="B7" s="549" t="s">
        <v>185</v>
      </c>
      <c r="C7" s="549"/>
      <c r="D7" s="549"/>
      <c r="E7" s="71" t="s">
        <v>134</v>
      </c>
      <c r="F7" s="550" t="s">
        <v>186</v>
      </c>
      <c r="G7" s="550" t="s">
        <v>66</v>
      </c>
      <c r="H7" s="550"/>
      <c r="I7" s="550"/>
      <c r="J7" s="550"/>
      <c r="K7" s="550"/>
      <c r="L7" s="550"/>
      <c r="M7" s="550"/>
      <c r="N7" s="550"/>
      <c r="O7" s="71" t="s">
        <v>94</v>
      </c>
    </row>
    <row r="8" spans="1:20" ht="55.2" customHeight="1">
      <c r="B8" s="72" t="s">
        <v>187</v>
      </c>
      <c r="C8" s="72" t="s">
        <v>188</v>
      </c>
      <c r="D8" s="72" t="s">
        <v>189</v>
      </c>
      <c r="E8" s="73" t="s">
        <v>139</v>
      </c>
      <c r="F8" s="552"/>
      <c r="G8" s="47" t="s">
        <v>70</v>
      </c>
      <c r="H8" s="47" t="s">
        <v>72</v>
      </c>
      <c r="I8" s="47" t="s">
        <v>71</v>
      </c>
      <c r="J8" s="47" t="s">
        <v>73</v>
      </c>
      <c r="K8" s="47" t="s">
        <v>74</v>
      </c>
      <c r="L8" s="46" t="s">
        <v>75</v>
      </c>
      <c r="M8" s="103" t="s">
        <v>76</v>
      </c>
      <c r="N8" s="47" t="s">
        <v>77</v>
      </c>
      <c r="O8" s="104" t="s">
        <v>190</v>
      </c>
    </row>
    <row r="9" spans="1:20" s="67" customFormat="1" ht="12">
      <c r="B9" s="74"/>
      <c r="C9" s="74"/>
      <c r="D9" s="75"/>
      <c r="E9" s="74"/>
      <c r="F9" s="76"/>
      <c r="G9" s="77"/>
      <c r="H9" s="78"/>
      <c r="I9" s="105"/>
      <c r="J9" s="105"/>
      <c r="K9" s="105"/>
      <c r="L9" s="106"/>
      <c r="M9" s="107"/>
      <c r="N9" s="105"/>
      <c r="O9" s="108" t="str">
        <f>IFERROR(($K9/$G9)*100,"")</f>
        <v/>
      </c>
    </row>
    <row r="10" spans="1:20" s="67" customFormat="1" ht="15" customHeight="1">
      <c r="B10" s="79"/>
      <c r="C10" s="79"/>
      <c r="D10" s="80"/>
      <c r="E10" s="79"/>
      <c r="F10" s="81"/>
      <c r="G10" s="82"/>
      <c r="H10" s="83"/>
      <c r="I10" s="109"/>
      <c r="J10" s="109"/>
      <c r="K10" s="109"/>
      <c r="L10" s="110"/>
      <c r="M10" s="111"/>
      <c r="N10" s="112"/>
      <c r="O10" s="85" t="str">
        <f>IFERROR(($N10/$I10)*100,"")</f>
        <v/>
      </c>
    </row>
    <row r="11" spans="1:20" s="67" customFormat="1" ht="15" customHeight="1">
      <c r="B11" s="79"/>
      <c r="C11" s="79"/>
      <c r="D11" s="80"/>
      <c r="E11" s="79"/>
      <c r="F11" s="81"/>
      <c r="G11" s="84"/>
      <c r="H11" s="85"/>
      <c r="I11" s="113"/>
      <c r="J11" s="113"/>
      <c r="K11" s="113"/>
      <c r="L11" s="114"/>
      <c r="M11" s="115"/>
      <c r="N11" s="113"/>
      <c r="O11" s="85" t="str">
        <f t="shared" ref="O11:O24" si="0">IFERROR(($N11/$I11)*100,"")</f>
        <v/>
      </c>
    </row>
    <row r="12" spans="1:20" s="67" customFormat="1" ht="15" customHeight="1">
      <c r="B12" s="79"/>
      <c r="C12" s="79"/>
      <c r="D12" s="80"/>
      <c r="E12" s="79"/>
      <c r="F12" s="81"/>
      <c r="G12" s="86"/>
      <c r="H12" s="87"/>
      <c r="I12" s="113"/>
      <c r="J12" s="113"/>
      <c r="K12" s="113"/>
      <c r="L12" s="114"/>
      <c r="M12" s="115"/>
      <c r="N12" s="113"/>
      <c r="O12" s="85" t="str">
        <f t="shared" si="0"/>
        <v/>
      </c>
    </row>
    <row r="13" spans="1:20" s="67" customFormat="1" ht="15" customHeight="1">
      <c r="A13" s="88"/>
      <c r="B13" s="79"/>
      <c r="C13" s="79"/>
      <c r="D13" s="80"/>
      <c r="E13" s="79"/>
      <c r="F13" s="81"/>
      <c r="G13" s="84"/>
      <c r="H13" s="85"/>
      <c r="I13" s="116"/>
      <c r="J13" s="116"/>
      <c r="K13" s="112"/>
      <c r="L13" s="117"/>
      <c r="M13" s="118"/>
      <c r="N13" s="112"/>
      <c r="O13" s="85" t="str">
        <f t="shared" si="0"/>
        <v/>
      </c>
      <c r="P13" s="88"/>
      <c r="Q13" s="88"/>
      <c r="R13" s="88"/>
      <c r="S13" s="88"/>
      <c r="T13" s="88"/>
    </row>
    <row r="14" spans="1:20" s="67" customFormat="1" ht="15" customHeight="1">
      <c r="B14" s="79"/>
      <c r="C14" s="79"/>
      <c r="D14" s="80"/>
      <c r="E14" s="79"/>
      <c r="F14" s="81"/>
      <c r="G14" s="89"/>
      <c r="H14" s="90"/>
      <c r="I14" s="116"/>
      <c r="J14" s="116"/>
      <c r="K14" s="112"/>
      <c r="L14" s="117"/>
      <c r="M14" s="118"/>
      <c r="N14" s="112"/>
      <c r="O14" s="85" t="str">
        <f t="shared" si="0"/>
        <v/>
      </c>
    </row>
    <row r="15" spans="1:20" s="67" customFormat="1" ht="15" customHeight="1">
      <c r="B15" s="79"/>
      <c r="C15" s="79"/>
      <c r="D15" s="80"/>
      <c r="E15" s="79"/>
      <c r="F15" s="81"/>
      <c r="G15" s="84"/>
      <c r="H15" s="85"/>
      <c r="I15" s="116"/>
      <c r="J15" s="116"/>
      <c r="K15" s="112"/>
      <c r="L15" s="117"/>
      <c r="M15" s="118"/>
      <c r="N15" s="112"/>
      <c r="O15" s="85" t="str">
        <f t="shared" si="0"/>
        <v/>
      </c>
    </row>
    <row r="16" spans="1:20" s="67" customFormat="1" ht="15" customHeight="1">
      <c r="B16" s="79"/>
      <c r="C16" s="79"/>
      <c r="D16" s="80"/>
      <c r="E16" s="79"/>
      <c r="F16" s="81"/>
      <c r="G16" s="89"/>
      <c r="H16" s="90"/>
      <c r="I16" s="116"/>
      <c r="J16" s="116"/>
      <c r="K16" s="112"/>
      <c r="L16" s="117"/>
      <c r="M16" s="118"/>
      <c r="N16" s="112"/>
      <c r="O16" s="85" t="str">
        <f t="shared" si="0"/>
        <v/>
      </c>
    </row>
    <row r="17" spans="1:81" s="67" customFormat="1" ht="15" customHeight="1">
      <c r="B17" s="79"/>
      <c r="C17" s="79"/>
      <c r="D17" s="80"/>
      <c r="E17" s="79"/>
      <c r="F17" s="81"/>
      <c r="G17" s="89"/>
      <c r="H17" s="90"/>
      <c r="I17" s="116"/>
      <c r="J17" s="116"/>
      <c r="K17" s="112"/>
      <c r="L17" s="117"/>
      <c r="M17" s="118"/>
      <c r="N17" s="112"/>
      <c r="O17" s="85" t="str">
        <f t="shared" si="0"/>
        <v/>
      </c>
    </row>
    <row r="18" spans="1:81" s="67" customFormat="1" ht="15" customHeight="1">
      <c r="B18" s="79"/>
      <c r="C18" s="79"/>
      <c r="D18" s="80"/>
      <c r="E18" s="79"/>
      <c r="F18" s="81"/>
      <c r="G18" s="84"/>
      <c r="H18" s="85"/>
      <c r="I18" s="116"/>
      <c r="J18" s="116"/>
      <c r="K18" s="112"/>
      <c r="L18" s="117"/>
      <c r="M18" s="118"/>
      <c r="N18" s="112"/>
      <c r="O18" s="85" t="str">
        <f t="shared" si="0"/>
        <v/>
      </c>
    </row>
    <row r="19" spans="1:81" s="67" customFormat="1" ht="15" customHeight="1">
      <c r="B19" s="79"/>
      <c r="C19" s="79"/>
      <c r="D19" s="80"/>
      <c r="E19" s="79"/>
      <c r="F19" s="81"/>
      <c r="G19" s="89"/>
      <c r="H19" s="90"/>
      <c r="I19" s="116"/>
      <c r="J19" s="116"/>
      <c r="K19" s="112"/>
      <c r="L19" s="117"/>
      <c r="M19" s="118"/>
      <c r="N19" s="112"/>
      <c r="O19" s="85" t="str">
        <f t="shared" si="0"/>
        <v/>
      </c>
    </row>
    <row r="20" spans="1:81" s="67" customFormat="1" ht="15" customHeight="1">
      <c r="B20" s="79"/>
      <c r="C20" s="79"/>
      <c r="D20" s="80"/>
      <c r="E20" s="79"/>
      <c r="F20" s="81"/>
      <c r="G20" s="84"/>
      <c r="H20" s="85"/>
      <c r="I20" s="116"/>
      <c r="J20" s="116"/>
      <c r="K20" s="112"/>
      <c r="L20" s="117"/>
      <c r="M20" s="118"/>
      <c r="N20" s="112"/>
      <c r="O20" s="85" t="str">
        <f t="shared" si="0"/>
        <v/>
      </c>
    </row>
    <row r="21" spans="1:81" s="67" customFormat="1" ht="15" customHeight="1">
      <c r="B21" s="79"/>
      <c r="C21" s="79"/>
      <c r="D21" s="80"/>
      <c r="E21" s="79"/>
      <c r="F21" s="81"/>
      <c r="G21" s="89"/>
      <c r="H21" s="90"/>
      <c r="I21" s="116"/>
      <c r="J21" s="116"/>
      <c r="K21" s="112"/>
      <c r="L21" s="117"/>
      <c r="M21" s="118"/>
      <c r="N21" s="112"/>
      <c r="O21" s="85" t="str">
        <f t="shared" si="0"/>
        <v/>
      </c>
    </row>
    <row r="22" spans="1:81" s="67" customFormat="1" ht="15" customHeight="1">
      <c r="B22" s="79"/>
      <c r="C22" s="79"/>
      <c r="D22" s="80"/>
      <c r="E22" s="79"/>
      <c r="F22" s="81"/>
      <c r="G22" s="84"/>
      <c r="H22" s="85"/>
      <c r="I22" s="116"/>
      <c r="J22" s="116"/>
      <c r="K22" s="112"/>
      <c r="L22" s="117"/>
      <c r="M22" s="118"/>
      <c r="N22" s="112"/>
      <c r="O22" s="85" t="str">
        <f t="shared" si="0"/>
        <v/>
      </c>
    </row>
    <row r="23" spans="1:81" s="67" customFormat="1" ht="15" customHeight="1">
      <c r="B23" s="79"/>
      <c r="C23" s="79"/>
      <c r="D23" s="80"/>
      <c r="E23" s="79"/>
      <c r="F23" s="81"/>
      <c r="G23" s="84"/>
      <c r="H23" s="85"/>
      <c r="I23" s="116"/>
      <c r="J23" s="116"/>
      <c r="K23" s="112"/>
      <c r="L23" s="117"/>
      <c r="M23" s="118"/>
      <c r="N23" s="112"/>
      <c r="O23" s="85" t="str">
        <f t="shared" si="0"/>
        <v/>
      </c>
    </row>
    <row r="24" spans="1:81" s="67" customFormat="1" ht="15" customHeight="1">
      <c r="B24" s="79"/>
      <c r="C24" s="79"/>
      <c r="D24" s="80"/>
      <c r="E24" s="79"/>
      <c r="F24" s="91" t="s">
        <v>151</v>
      </c>
      <c r="G24" s="92"/>
      <c r="H24" s="93"/>
      <c r="I24" s="119"/>
      <c r="J24" s="119"/>
      <c r="K24" s="120"/>
      <c r="L24" s="121"/>
      <c r="M24" s="122"/>
      <c r="N24" s="120"/>
      <c r="O24" s="85" t="str">
        <f t="shared" si="0"/>
        <v/>
      </c>
    </row>
    <row r="25" spans="1:81" s="68" customFormat="1" ht="15" customHeight="1">
      <c r="A25" s="67"/>
      <c r="B25" s="94"/>
      <c r="C25" s="94"/>
      <c r="D25" s="95"/>
      <c r="E25" s="94"/>
      <c r="F25" s="95"/>
      <c r="G25" s="96"/>
      <c r="H25" s="97"/>
      <c r="I25" s="123"/>
      <c r="J25" s="123"/>
      <c r="K25" s="124"/>
      <c r="L25" s="125"/>
      <c r="M25" s="126"/>
      <c r="N25" s="124"/>
      <c r="O25" s="127" t="str">
        <f>IFERROR(($K25/$G25)*100,"")</f>
        <v/>
      </c>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row>
    <row r="26" spans="1:81" s="67" customFormat="1" ht="28.5" customHeight="1">
      <c r="B26" s="551" t="s">
        <v>191</v>
      </c>
      <c r="C26" s="551"/>
      <c r="D26" s="551"/>
      <c r="E26" s="551"/>
      <c r="F26" s="551"/>
      <c r="G26" s="551"/>
      <c r="H26" s="551"/>
      <c r="I26" s="551"/>
      <c r="J26" s="551"/>
      <c r="K26" s="551"/>
      <c r="L26" s="551"/>
      <c r="M26" s="551"/>
      <c r="N26" s="551"/>
      <c r="O26" s="551"/>
    </row>
    <row r="27" spans="1:81" s="67" customFormat="1" ht="15" customHeight="1">
      <c r="B27" s="553"/>
      <c r="C27" s="554"/>
      <c r="D27" s="554"/>
      <c r="E27" s="554"/>
      <c r="F27" s="554"/>
      <c r="G27" s="554"/>
      <c r="H27" s="554"/>
      <c r="I27" s="554"/>
      <c r="J27" s="554"/>
      <c r="K27" s="554"/>
      <c r="L27" s="554"/>
      <c r="M27" s="554"/>
      <c r="N27" s="554"/>
      <c r="O27" s="555"/>
    </row>
    <row r="28" spans="1:81" s="67" customFormat="1" ht="15" customHeight="1">
      <c r="B28" s="556"/>
      <c r="C28" s="557"/>
      <c r="D28" s="557"/>
      <c r="E28" s="557"/>
      <c r="F28" s="557"/>
      <c r="G28" s="557"/>
      <c r="H28" s="557"/>
      <c r="I28" s="557"/>
      <c r="J28" s="557"/>
      <c r="K28" s="557"/>
      <c r="L28" s="557"/>
      <c r="M28" s="557"/>
      <c r="N28" s="557"/>
      <c r="O28" s="558"/>
    </row>
    <row r="29" spans="1:81" s="67" customFormat="1" ht="15" customHeight="1">
      <c r="B29" s="559"/>
      <c r="C29" s="560"/>
      <c r="D29" s="560"/>
      <c r="E29" s="560"/>
      <c r="F29" s="560"/>
      <c r="G29" s="560"/>
      <c r="H29" s="560"/>
      <c r="I29" s="560"/>
      <c r="J29" s="560"/>
      <c r="K29" s="560"/>
      <c r="L29" s="560"/>
      <c r="M29" s="560"/>
      <c r="N29" s="560"/>
      <c r="O29" s="561"/>
    </row>
    <row r="30" spans="1:81">
      <c r="B30" s="98"/>
      <c r="C30" s="99"/>
      <c r="D30" s="98"/>
      <c r="F30" s="98"/>
    </row>
    <row r="31" spans="1:81">
      <c r="C31" s="100"/>
      <c r="D31" s="101"/>
      <c r="K31" s="128"/>
      <c r="L31" s="128"/>
      <c r="M31" s="128"/>
    </row>
    <row r="32" spans="1:81">
      <c r="C32" s="102"/>
      <c r="D32" s="102"/>
      <c r="K32" s="129"/>
      <c r="L32" s="129"/>
      <c r="M32" s="129"/>
    </row>
  </sheetData>
  <mergeCells count="11">
    <mergeCell ref="B2:O2"/>
    <mergeCell ref="B3:O3"/>
    <mergeCell ref="B4:F4"/>
    <mergeCell ref="G4:O4"/>
    <mergeCell ref="B5:F5"/>
    <mergeCell ref="G5:O5"/>
    <mergeCell ref="B7:D7"/>
    <mergeCell ref="G7:N7"/>
    <mergeCell ref="B26:O26"/>
    <mergeCell ref="F7:F8"/>
    <mergeCell ref="B27:O29"/>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1">
    <tabColor rgb="FF92D050"/>
    <pageSetUpPr fitToPage="1"/>
  </sheetPr>
  <dimension ref="A1:AH200"/>
  <sheetViews>
    <sheetView showGridLines="0" view="pageBreakPreview" topLeftCell="I181" zoomScaleNormal="70" zoomScaleSheetLayoutView="100" workbookViewId="0">
      <selection activeCell="J194" sqref="J194:L194"/>
    </sheetView>
  </sheetViews>
  <sheetFormatPr baseColWidth="10" defaultColWidth="9.33203125" defaultRowHeight="13.8"/>
  <cols>
    <col min="1" max="1" width="0.88671875" style="1" customWidth="1"/>
    <col min="2" max="2" width="12.109375" style="1" customWidth="1"/>
    <col min="3" max="3" width="22.33203125" style="1" customWidth="1"/>
    <col min="4" max="4" width="35.44140625" style="1" customWidth="1"/>
    <col min="5" max="5" width="31.88671875" style="1" customWidth="1"/>
    <col min="6" max="6" width="16.33203125" style="1" customWidth="1"/>
    <col min="7" max="7" width="28.88671875" style="1" customWidth="1"/>
    <col min="8" max="8" width="15.33203125" style="1" customWidth="1"/>
    <col min="9" max="9" width="15.5546875" style="331" customWidth="1"/>
    <col min="10" max="10" width="22.109375" style="322" customWidth="1"/>
    <col min="11" max="11" width="22.109375" style="1" customWidth="1"/>
    <col min="12" max="12" width="23.6640625" style="1" customWidth="1"/>
    <col min="13" max="16" width="15.6640625" style="1" customWidth="1"/>
    <col min="17" max="17" width="20.109375" style="1" customWidth="1"/>
    <col min="18" max="18" width="24.88671875" style="1" customWidth="1"/>
    <col min="19" max="19" width="2.33203125" style="1" customWidth="1"/>
    <col min="20" max="20" width="12" style="1" bestFit="1" customWidth="1"/>
    <col min="21" max="16384" width="9.33203125" style="1"/>
  </cols>
  <sheetData>
    <row r="1" spans="1:34" ht="14.4" customHeight="1"/>
    <row r="2" spans="1:34" ht="35.1" customHeight="1">
      <c r="B2" s="457" t="s">
        <v>192</v>
      </c>
      <c r="C2" s="457"/>
      <c r="D2" s="457"/>
      <c r="E2" s="457"/>
      <c r="F2" s="457"/>
      <c r="G2" s="457"/>
      <c r="H2" s="457"/>
      <c r="I2" s="457"/>
      <c r="J2" s="457"/>
      <c r="K2" s="457"/>
      <c r="L2" s="457"/>
      <c r="M2" s="457"/>
      <c r="N2" s="457"/>
      <c r="O2" s="457"/>
      <c r="P2" s="457"/>
      <c r="Q2" s="457"/>
      <c r="R2" s="457"/>
    </row>
    <row r="3" spans="1:34" ht="3" customHeight="1">
      <c r="B3" s="570"/>
      <c r="C3" s="570"/>
      <c r="D3" s="570"/>
      <c r="E3" s="570"/>
      <c r="F3" s="570"/>
      <c r="G3" s="570"/>
      <c r="H3" s="570"/>
      <c r="I3" s="570"/>
      <c r="J3" s="570"/>
      <c r="K3" s="570"/>
      <c r="L3" s="570"/>
      <c r="M3" s="570"/>
      <c r="N3" s="570"/>
      <c r="O3" s="570"/>
      <c r="P3" s="570"/>
      <c r="Q3" s="570"/>
      <c r="R3" s="570"/>
    </row>
    <row r="4" spans="1:34" ht="19.5" customHeight="1">
      <c r="B4" s="494" t="s">
        <v>184</v>
      </c>
      <c r="C4" s="458"/>
      <c r="D4" s="569" t="s">
        <v>8</v>
      </c>
      <c r="E4" s="569"/>
      <c r="F4" s="569"/>
      <c r="G4" s="569"/>
      <c r="H4" s="569"/>
      <c r="I4" s="569"/>
      <c r="J4" s="569"/>
      <c r="K4" s="569"/>
      <c r="L4" s="569"/>
      <c r="M4" s="569"/>
      <c r="N4" s="569"/>
      <c r="O4" s="569"/>
      <c r="P4" s="569"/>
      <c r="Q4" s="569"/>
      <c r="R4" s="569"/>
    </row>
    <row r="5" spans="1:34" ht="19.2" customHeight="1">
      <c r="B5" s="494" t="s">
        <v>2</v>
      </c>
      <c r="C5" s="458"/>
      <c r="D5" s="569" t="s">
        <v>10</v>
      </c>
      <c r="E5" s="569"/>
      <c r="F5" s="569"/>
      <c r="G5" s="569"/>
      <c r="H5" s="569"/>
      <c r="I5" s="569"/>
      <c r="J5" s="569"/>
      <c r="K5" s="569"/>
      <c r="L5" s="569"/>
      <c r="M5" s="569"/>
      <c r="N5" s="569"/>
      <c r="O5" s="569"/>
      <c r="P5" s="569"/>
      <c r="Q5" s="569"/>
      <c r="R5" s="569"/>
    </row>
    <row r="6" spans="1:34" ht="19.2" customHeight="1">
      <c r="B6" s="494" t="s">
        <v>193</v>
      </c>
      <c r="C6" s="458"/>
      <c r="D6" s="569">
        <v>2024</v>
      </c>
      <c r="E6" s="569"/>
      <c r="F6" s="569"/>
      <c r="G6" s="569"/>
      <c r="H6" s="569"/>
      <c r="I6" s="569"/>
      <c r="J6" s="569"/>
      <c r="K6" s="569"/>
      <c r="L6" s="569"/>
      <c r="M6" s="569"/>
      <c r="N6" s="569"/>
      <c r="O6" s="569"/>
      <c r="P6" s="569"/>
      <c r="Q6" s="569"/>
      <c r="R6" s="569"/>
    </row>
    <row r="7" spans="1:34" ht="3" customHeight="1">
      <c r="B7" s="45"/>
      <c r="C7" s="45"/>
      <c r="D7" s="45"/>
      <c r="E7" s="45"/>
      <c r="F7" s="45"/>
      <c r="G7" s="45"/>
      <c r="H7" s="45"/>
      <c r="I7" s="332"/>
      <c r="J7" s="344"/>
      <c r="K7" s="45"/>
      <c r="L7" s="45"/>
      <c r="M7" s="45"/>
      <c r="N7" s="45"/>
      <c r="O7" s="45"/>
      <c r="P7" s="45"/>
      <c r="Q7" s="45"/>
      <c r="R7" s="45"/>
    </row>
    <row r="8" spans="1:34" s="43" customFormat="1" ht="40.200000000000003" customHeight="1">
      <c r="B8" s="524" t="s">
        <v>194</v>
      </c>
      <c r="C8" s="524"/>
      <c r="D8" s="524" t="s">
        <v>195</v>
      </c>
      <c r="E8" s="524"/>
      <c r="F8" s="524"/>
      <c r="G8" s="524"/>
      <c r="H8" s="524" t="s">
        <v>196</v>
      </c>
      <c r="I8" s="524" t="s">
        <v>66</v>
      </c>
      <c r="J8" s="524"/>
      <c r="K8" s="524"/>
      <c r="L8" s="524"/>
      <c r="M8" s="524"/>
      <c r="N8" s="524"/>
      <c r="O8" s="524"/>
      <c r="P8" s="524"/>
      <c r="Q8" s="524"/>
      <c r="R8" s="46" t="s">
        <v>197</v>
      </c>
    </row>
    <row r="9" spans="1:34" s="43" customFormat="1" ht="32.4" customHeight="1">
      <c r="B9" s="524" t="s">
        <v>198</v>
      </c>
      <c r="C9" s="524" t="s">
        <v>199</v>
      </c>
      <c r="D9" s="524" t="s">
        <v>200</v>
      </c>
      <c r="E9" s="524"/>
      <c r="F9" s="524" t="s">
        <v>201</v>
      </c>
      <c r="G9" s="524"/>
      <c r="H9" s="524"/>
      <c r="I9" s="524" t="s">
        <v>202</v>
      </c>
      <c r="J9" s="567" t="s">
        <v>70</v>
      </c>
      <c r="K9" s="524" t="s">
        <v>72</v>
      </c>
      <c r="L9" s="524" t="s">
        <v>71</v>
      </c>
      <c r="M9" s="524" t="s">
        <v>73</v>
      </c>
      <c r="N9" s="524" t="s">
        <v>74</v>
      </c>
      <c r="O9" s="524" t="s">
        <v>75</v>
      </c>
      <c r="P9" s="524" t="s">
        <v>76</v>
      </c>
      <c r="Q9" s="524" t="s">
        <v>77</v>
      </c>
      <c r="R9" s="524" t="s">
        <v>203</v>
      </c>
    </row>
    <row r="10" spans="1:34" s="44" customFormat="1" ht="40.200000000000003" customHeight="1">
      <c r="B10" s="525"/>
      <c r="C10" s="525"/>
      <c r="D10" s="47" t="s">
        <v>204</v>
      </c>
      <c r="E10" s="47" t="s">
        <v>14</v>
      </c>
      <c r="F10" s="47" t="s">
        <v>205</v>
      </c>
      <c r="G10" s="47" t="s">
        <v>14</v>
      </c>
      <c r="H10" s="525"/>
      <c r="I10" s="525"/>
      <c r="J10" s="568"/>
      <c r="K10" s="525"/>
      <c r="L10" s="525"/>
      <c r="M10" s="525"/>
      <c r="N10" s="525"/>
      <c r="O10" s="525"/>
      <c r="P10" s="525"/>
      <c r="Q10" s="525"/>
      <c r="R10" s="525"/>
      <c r="U10" s="342" t="s">
        <v>902</v>
      </c>
      <c r="V10" s="342" t="s">
        <v>903</v>
      </c>
      <c r="W10" s="342" t="s">
        <v>904</v>
      </c>
      <c r="X10" s="342" t="s">
        <v>198</v>
      </c>
      <c r="Y10" s="342" t="s">
        <v>905</v>
      </c>
      <c r="Z10" s="342" t="s">
        <v>194</v>
      </c>
      <c r="AA10" s="342" t="s">
        <v>906</v>
      </c>
      <c r="AB10" s="342" t="s">
        <v>56</v>
      </c>
      <c r="AC10" s="342" t="s">
        <v>907</v>
      </c>
      <c r="AD10" s="342" t="s">
        <v>908</v>
      </c>
      <c r="AE10" s="342" t="s">
        <v>909</v>
      </c>
      <c r="AF10" s="342" t="s">
        <v>910</v>
      </c>
      <c r="AG10" s="342" t="s">
        <v>911</v>
      </c>
      <c r="AH10" s="342" t="s">
        <v>912</v>
      </c>
    </row>
    <row r="11" spans="1:34" s="335" customFormat="1">
      <c r="B11" s="154" t="s">
        <v>370</v>
      </c>
      <c r="C11" s="48" t="s">
        <v>371</v>
      </c>
      <c r="D11" s="48" t="s">
        <v>913</v>
      </c>
      <c r="E11" s="48" t="s">
        <v>419</v>
      </c>
      <c r="F11" s="48"/>
      <c r="G11" s="48"/>
      <c r="H11" s="336"/>
      <c r="I11" s="337" t="s">
        <v>372</v>
      </c>
      <c r="J11" s="345">
        <v>416579</v>
      </c>
      <c r="K11" s="336">
        <v>283274</v>
      </c>
      <c r="L11" s="336">
        <v>416579</v>
      </c>
      <c r="M11" s="338">
        <v>0</v>
      </c>
      <c r="N11" s="338">
        <v>0</v>
      </c>
      <c r="O11" s="338">
        <v>0</v>
      </c>
      <c r="P11" s="339">
        <v>0</v>
      </c>
      <c r="Q11" s="340">
        <f>M11+N11</f>
        <v>0</v>
      </c>
      <c r="R11" s="350">
        <f>IFERROR(($Q11/$L11)*100,"")</f>
        <v>0</v>
      </c>
      <c r="T11" s="349">
        <v>283274</v>
      </c>
      <c r="U11" s="343">
        <v>1</v>
      </c>
      <c r="V11" s="343">
        <v>2024</v>
      </c>
      <c r="W11" s="343">
        <v>16</v>
      </c>
      <c r="X11" s="343" t="s">
        <v>370</v>
      </c>
      <c r="Y11" s="343" t="s">
        <v>913</v>
      </c>
      <c r="Z11" s="343" t="s">
        <v>914</v>
      </c>
      <c r="AA11" s="343" t="s">
        <v>419</v>
      </c>
      <c r="AB11" s="343" t="s">
        <v>915</v>
      </c>
      <c r="AC11" s="343">
        <v>416579</v>
      </c>
      <c r="AD11" s="343">
        <v>3371</v>
      </c>
      <c r="AE11" s="343" t="e">
        <v>#N/A</v>
      </c>
      <c r="AF11" s="343" t="s">
        <v>916</v>
      </c>
      <c r="AG11" s="343" t="s">
        <v>917</v>
      </c>
      <c r="AH11" s="343" t="s">
        <v>918</v>
      </c>
    </row>
    <row r="12" spans="1:34" s="335" customFormat="1" ht="24">
      <c r="B12" s="154" t="s">
        <v>373</v>
      </c>
      <c r="C12" s="48" t="s">
        <v>374</v>
      </c>
      <c r="D12" s="48" t="s">
        <v>919</v>
      </c>
      <c r="E12" s="48" t="s">
        <v>921</v>
      </c>
      <c r="F12" s="48"/>
      <c r="G12" s="48"/>
      <c r="H12" s="336"/>
      <c r="I12" s="337" t="s">
        <v>375</v>
      </c>
      <c r="J12" s="345">
        <v>1456287</v>
      </c>
      <c r="K12" s="336">
        <v>975712</v>
      </c>
      <c r="L12" s="336">
        <v>1456287</v>
      </c>
      <c r="M12" s="338">
        <v>0</v>
      </c>
      <c r="N12" s="338">
        <v>0</v>
      </c>
      <c r="O12" s="338">
        <v>0</v>
      </c>
      <c r="P12" s="339">
        <v>0</v>
      </c>
      <c r="Q12" s="340">
        <f t="shared" ref="Q12:Q185" si="0">M12+N12</f>
        <v>0</v>
      </c>
      <c r="R12" s="350">
        <f t="shared" ref="R12:R195" si="1">IFERROR(($Q12/$L12)*100,"")</f>
        <v>0</v>
      </c>
      <c r="T12" s="349">
        <v>975712</v>
      </c>
      <c r="U12" s="343">
        <v>2</v>
      </c>
      <c r="V12" s="343">
        <v>2024</v>
      </c>
      <c r="W12" s="343">
        <v>14</v>
      </c>
      <c r="X12" s="343" t="s">
        <v>373</v>
      </c>
      <c r="Y12" s="343" t="s">
        <v>919</v>
      </c>
      <c r="Z12" s="343" t="s">
        <v>920</v>
      </c>
      <c r="AA12" s="343" t="s">
        <v>921</v>
      </c>
      <c r="AB12" s="343" t="s">
        <v>922</v>
      </c>
      <c r="AC12" s="343">
        <v>1456287</v>
      </c>
      <c r="AD12" s="343">
        <v>6121</v>
      </c>
      <c r="AE12" s="343" t="e">
        <v>#N/A</v>
      </c>
      <c r="AF12" s="343" t="s">
        <v>923</v>
      </c>
      <c r="AG12" s="343" t="s">
        <v>924</v>
      </c>
      <c r="AH12" s="343" t="s">
        <v>925</v>
      </c>
    </row>
    <row r="13" spans="1:34" s="335" customFormat="1" ht="24">
      <c r="A13" s="341"/>
      <c r="B13" s="154" t="s">
        <v>376</v>
      </c>
      <c r="C13" s="48" t="s">
        <v>377</v>
      </c>
      <c r="D13" s="48" t="s">
        <v>926</v>
      </c>
      <c r="E13" s="48" t="s">
        <v>928</v>
      </c>
      <c r="F13" s="48"/>
      <c r="G13" s="48"/>
      <c r="H13" s="336"/>
      <c r="I13" s="337" t="s">
        <v>378</v>
      </c>
      <c r="J13" s="345">
        <v>1446545</v>
      </c>
      <c r="K13" s="336">
        <v>969185</v>
      </c>
      <c r="L13" s="336">
        <v>1446545</v>
      </c>
      <c r="M13" s="338">
        <v>0</v>
      </c>
      <c r="N13" s="338">
        <v>0</v>
      </c>
      <c r="O13" s="338">
        <v>0</v>
      </c>
      <c r="P13" s="339">
        <v>0</v>
      </c>
      <c r="Q13" s="340">
        <f t="shared" si="0"/>
        <v>0</v>
      </c>
      <c r="R13" s="350">
        <f t="shared" si="1"/>
        <v>0</v>
      </c>
      <c r="S13" s="341"/>
      <c r="T13" s="349">
        <v>969185</v>
      </c>
      <c r="U13" s="343">
        <v>3</v>
      </c>
      <c r="V13" s="343">
        <v>2024</v>
      </c>
      <c r="W13" s="343">
        <v>14</v>
      </c>
      <c r="X13" s="343" t="s">
        <v>376</v>
      </c>
      <c r="Y13" s="343" t="s">
        <v>926</v>
      </c>
      <c r="Z13" s="343" t="s">
        <v>927</v>
      </c>
      <c r="AA13" s="343" t="s">
        <v>928</v>
      </c>
      <c r="AB13" s="343" t="s">
        <v>929</v>
      </c>
      <c r="AC13" s="343">
        <v>1446545</v>
      </c>
      <c r="AD13" s="343" t="s">
        <v>930</v>
      </c>
      <c r="AE13" s="343" t="e">
        <v>#N/A</v>
      </c>
      <c r="AF13" s="343" t="s">
        <v>931</v>
      </c>
      <c r="AG13" s="343" t="s">
        <v>917</v>
      </c>
      <c r="AH13" s="343" t="s">
        <v>932</v>
      </c>
    </row>
    <row r="14" spans="1:34" s="335" customFormat="1" ht="24">
      <c r="B14" s="154" t="s">
        <v>379</v>
      </c>
      <c r="C14" s="48" t="s">
        <v>380</v>
      </c>
      <c r="D14" s="48" t="s">
        <v>933</v>
      </c>
      <c r="E14" s="48" t="s">
        <v>935</v>
      </c>
      <c r="F14" s="48"/>
      <c r="G14" s="48"/>
      <c r="H14" s="336"/>
      <c r="I14" s="337" t="s">
        <v>381</v>
      </c>
      <c r="J14" s="345">
        <v>1170536</v>
      </c>
      <c r="K14" s="336">
        <v>784259</v>
      </c>
      <c r="L14" s="336">
        <v>1170536</v>
      </c>
      <c r="M14" s="338">
        <v>0</v>
      </c>
      <c r="N14" s="338">
        <v>0</v>
      </c>
      <c r="O14" s="338">
        <v>0</v>
      </c>
      <c r="P14" s="339">
        <v>0</v>
      </c>
      <c r="Q14" s="340">
        <f t="shared" ref="Q14:Q134" si="2">M14+N14</f>
        <v>0</v>
      </c>
      <c r="R14" s="350">
        <f t="shared" si="1"/>
        <v>0</v>
      </c>
      <c r="T14" s="349">
        <v>784259</v>
      </c>
      <c r="U14" s="343">
        <v>4</v>
      </c>
      <c r="V14" s="343">
        <v>2024</v>
      </c>
      <c r="W14" s="343">
        <v>14</v>
      </c>
      <c r="X14" s="343" t="s">
        <v>379</v>
      </c>
      <c r="Y14" s="343" t="s">
        <v>933</v>
      </c>
      <c r="Z14" s="343" t="s">
        <v>934</v>
      </c>
      <c r="AA14" s="343" t="s">
        <v>935</v>
      </c>
      <c r="AB14" s="343" t="s">
        <v>936</v>
      </c>
      <c r="AC14" s="343">
        <v>1170536</v>
      </c>
      <c r="AD14" s="343">
        <v>2461</v>
      </c>
      <c r="AE14" s="343" t="e">
        <v>#N/A</v>
      </c>
      <c r="AF14" s="343" t="s">
        <v>258</v>
      </c>
      <c r="AG14" s="343" t="s">
        <v>917</v>
      </c>
      <c r="AH14" s="343" t="s">
        <v>935</v>
      </c>
    </row>
    <row r="15" spans="1:34" s="335" customFormat="1" ht="24">
      <c r="B15" s="154" t="s">
        <v>382</v>
      </c>
      <c r="C15" s="48" t="s">
        <v>383</v>
      </c>
      <c r="D15" s="48" t="s">
        <v>937</v>
      </c>
      <c r="E15" s="48" t="s">
        <v>938</v>
      </c>
      <c r="F15" s="48"/>
      <c r="G15" s="48"/>
      <c r="H15" s="336"/>
      <c r="I15" s="337" t="s">
        <v>375</v>
      </c>
      <c r="J15" s="345">
        <v>465006</v>
      </c>
      <c r="K15" s="336">
        <v>311554</v>
      </c>
      <c r="L15" s="336">
        <v>465006</v>
      </c>
      <c r="M15" s="338">
        <v>0</v>
      </c>
      <c r="N15" s="338">
        <v>0</v>
      </c>
      <c r="O15" s="338">
        <v>0</v>
      </c>
      <c r="P15" s="339">
        <v>0</v>
      </c>
      <c r="Q15" s="340">
        <f t="shared" si="2"/>
        <v>0</v>
      </c>
      <c r="R15" s="350">
        <f t="shared" si="1"/>
        <v>0</v>
      </c>
      <c r="T15" s="349">
        <v>311554</v>
      </c>
      <c r="U15" s="343">
        <v>5</v>
      </c>
      <c r="V15" s="343">
        <v>2024</v>
      </c>
      <c r="W15" s="343">
        <v>19</v>
      </c>
      <c r="X15" s="343" t="s">
        <v>382</v>
      </c>
      <c r="Y15" s="343" t="s">
        <v>937</v>
      </c>
      <c r="Z15" s="343" t="s">
        <v>383</v>
      </c>
      <c r="AA15" s="343" t="s">
        <v>938</v>
      </c>
      <c r="AB15" s="343" t="s">
        <v>939</v>
      </c>
      <c r="AC15" s="343">
        <v>465006</v>
      </c>
      <c r="AD15" s="343">
        <v>6141</v>
      </c>
      <c r="AE15" s="343" t="e">
        <v>#N/A</v>
      </c>
      <c r="AF15" s="343" t="s">
        <v>923</v>
      </c>
      <c r="AG15" s="343" t="s">
        <v>924</v>
      </c>
      <c r="AH15" s="343" t="s">
        <v>940</v>
      </c>
    </row>
    <row r="16" spans="1:34" s="335" customFormat="1" ht="24">
      <c r="B16" s="154" t="s">
        <v>384</v>
      </c>
      <c r="C16" s="48" t="s">
        <v>385</v>
      </c>
      <c r="D16" s="48" t="s">
        <v>941</v>
      </c>
      <c r="E16" s="48" t="s">
        <v>943</v>
      </c>
      <c r="F16" s="48"/>
      <c r="G16" s="48"/>
      <c r="H16" s="336"/>
      <c r="I16" s="337" t="s">
        <v>375</v>
      </c>
      <c r="J16" s="345">
        <v>645262</v>
      </c>
      <c r="K16" s="336">
        <v>432326</v>
      </c>
      <c r="L16" s="336">
        <v>645262</v>
      </c>
      <c r="M16" s="338">
        <v>0</v>
      </c>
      <c r="N16" s="338">
        <v>0</v>
      </c>
      <c r="O16" s="338">
        <v>0</v>
      </c>
      <c r="P16" s="339">
        <v>0</v>
      </c>
      <c r="Q16" s="340">
        <f t="shared" ref="Q16:Q119" si="3">M16+N16</f>
        <v>0</v>
      </c>
      <c r="R16" s="350">
        <f t="shared" si="1"/>
        <v>0</v>
      </c>
      <c r="T16" s="349">
        <v>432326</v>
      </c>
      <c r="U16" s="343">
        <v>6</v>
      </c>
      <c r="V16" s="343">
        <v>2024</v>
      </c>
      <c r="W16" s="343">
        <v>19</v>
      </c>
      <c r="X16" s="343" t="s">
        <v>384</v>
      </c>
      <c r="Y16" s="343" t="s">
        <v>941</v>
      </c>
      <c r="Z16" s="343" t="s">
        <v>942</v>
      </c>
      <c r="AA16" s="343" t="s">
        <v>943</v>
      </c>
      <c r="AB16" s="343" t="s">
        <v>944</v>
      </c>
      <c r="AC16" s="343">
        <v>645262</v>
      </c>
      <c r="AD16" s="343">
        <v>6141</v>
      </c>
      <c r="AE16" s="343" t="e">
        <v>#N/A</v>
      </c>
      <c r="AF16" s="343" t="s">
        <v>923</v>
      </c>
      <c r="AG16" s="343" t="s">
        <v>924</v>
      </c>
      <c r="AH16" s="343" t="s">
        <v>945</v>
      </c>
    </row>
    <row r="17" spans="2:34" s="335" customFormat="1">
      <c r="B17" s="154" t="s">
        <v>386</v>
      </c>
      <c r="C17" s="48" t="s">
        <v>387</v>
      </c>
      <c r="D17" s="48" t="s">
        <v>946</v>
      </c>
      <c r="E17" s="48" t="s">
        <v>948</v>
      </c>
      <c r="F17" s="48"/>
      <c r="G17" s="48"/>
      <c r="H17" s="336"/>
      <c r="I17" s="337" t="s">
        <v>372</v>
      </c>
      <c r="J17" s="345">
        <v>588723</v>
      </c>
      <c r="K17" s="336">
        <v>394444</v>
      </c>
      <c r="L17" s="336">
        <v>588723</v>
      </c>
      <c r="M17" s="338">
        <v>0</v>
      </c>
      <c r="N17" s="338">
        <v>0</v>
      </c>
      <c r="O17" s="338">
        <v>0</v>
      </c>
      <c r="P17" s="339">
        <v>0</v>
      </c>
      <c r="Q17" s="340">
        <f t="shared" si="3"/>
        <v>0</v>
      </c>
      <c r="R17" s="350">
        <f t="shared" si="1"/>
        <v>0</v>
      </c>
      <c r="T17" s="349">
        <v>394444</v>
      </c>
      <c r="U17" s="343">
        <v>7</v>
      </c>
      <c r="V17" s="343">
        <v>2024</v>
      </c>
      <c r="W17" s="343">
        <v>19</v>
      </c>
      <c r="X17" s="343" t="s">
        <v>386</v>
      </c>
      <c r="Y17" s="343" t="s">
        <v>946</v>
      </c>
      <c r="Z17" s="343" t="s">
        <v>947</v>
      </c>
      <c r="AA17" s="343" t="s">
        <v>948</v>
      </c>
      <c r="AB17" s="343" t="s">
        <v>949</v>
      </c>
      <c r="AC17" s="343">
        <v>588723</v>
      </c>
      <c r="AD17" s="343">
        <v>3591</v>
      </c>
      <c r="AE17" s="343" t="e">
        <v>#N/A</v>
      </c>
      <c r="AF17" s="343" t="s">
        <v>916</v>
      </c>
      <c r="AG17" s="343" t="s">
        <v>917</v>
      </c>
      <c r="AH17" s="343" t="s">
        <v>950</v>
      </c>
    </row>
    <row r="18" spans="2:34" s="335" customFormat="1">
      <c r="B18" s="154" t="s">
        <v>388</v>
      </c>
      <c r="C18" s="48" t="s">
        <v>389</v>
      </c>
      <c r="D18" s="48" t="s">
        <v>951</v>
      </c>
      <c r="E18" s="48" t="s">
        <v>953</v>
      </c>
      <c r="F18" s="48"/>
      <c r="G18" s="48"/>
      <c r="H18" s="336"/>
      <c r="I18" s="337" t="s">
        <v>375</v>
      </c>
      <c r="J18" s="345">
        <v>464266</v>
      </c>
      <c r="K18" s="336">
        <v>311058</v>
      </c>
      <c r="L18" s="336">
        <v>464266</v>
      </c>
      <c r="M18" s="338">
        <v>0</v>
      </c>
      <c r="N18" s="338">
        <v>0</v>
      </c>
      <c r="O18" s="338">
        <v>0</v>
      </c>
      <c r="P18" s="339">
        <v>0</v>
      </c>
      <c r="Q18" s="340">
        <f t="shared" si="3"/>
        <v>0</v>
      </c>
      <c r="R18" s="350">
        <f t="shared" si="1"/>
        <v>0</v>
      </c>
      <c r="T18" s="349">
        <v>311058</v>
      </c>
      <c r="U18" s="343">
        <v>8</v>
      </c>
      <c r="V18" s="343">
        <v>2024</v>
      </c>
      <c r="W18" s="343">
        <v>19</v>
      </c>
      <c r="X18" s="343" t="s">
        <v>388</v>
      </c>
      <c r="Y18" s="343" t="s">
        <v>951</v>
      </c>
      <c r="Z18" s="343" t="s">
        <v>952</v>
      </c>
      <c r="AA18" s="343" t="s">
        <v>953</v>
      </c>
      <c r="AB18" s="343" t="s">
        <v>954</v>
      </c>
      <c r="AC18" s="343">
        <v>464266</v>
      </c>
      <c r="AD18" s="343">
        <v>6141</v>
      </c>
      <c r="AE18" s="343" t="e">
        <v>#N/A</v>
      </c>
      <c r="AF18" s="343" t="s">
        <v>923</v>
      </c>
      <c r="AG18" s="343" t="s">
        <v>924</v>
      </c>
      <c r="AH18" s="343" t="s">
        <v>955</v>
      </c>
    </row>
    <row r="19" spans="2:34" s="335" customFormat="1">
      <c r="B19" s="154" t="s">
        <v>390</v>
      </c>
      <c r="C19" s="48" t="s">
        <v>391</v>
      </c>
      <c r="D19" s="48" t="s">
        <v>956</v>
      </c>
      <c r="E19" s="48" t="s">
        <v>958</v>
      </c>
      <c r="F19" s="48"/>
      <c r="G19" s="48"/>
      <c r="H19" s="336"/>
      <c r="I19" s="337" t="s">
        <v>372</v>
      </c>
      <c r="J19" s="345">
        <v>423118</v>
      </c>
      <c r="K19" s="336">
        <v>283489</v>
      </c>
      <c r="L19" s="336">
        <v>423118</v>
      </c>
      <c r="M19" s="338">
        <v>0</v>
      </c>
      <c r="N19" s="338">
        <v>0</v>
      </c>
      <c r="O19" s="338">
        <v>0</v>
      </c>
      <c r="P19" s="339">
        <v>0</v>
      </c>
      <c r="Q19" s="340">
        <f t="shared" si="3"/>
        <v>0</v>
      </c>
      <c r="R19" s="350">
        <f t="shared" si="1"/>
        <v>0</v>
      </c>
      <c r="T19" s="349">
        <v>283489</v>
      </c>
      <c r="U19" s="343">
        <v>9</v>
      </c>
      <c r="V19" s="343">
        <v>2024</v>
      </c>
      <c r="W19" s="343">
        <v>16</v>
      </c>
      <c r="X19" s="343" t="s">
        <v>390</v>
      </c>
      <c r="Y19" s="343" t="s">
        <v>956</v>
      </c>
      <c r="Z19" s="343" t="s">
        <v>957</v>
      </c>
      <c r="AA19" s="343" t="s">
        <v>958</v>
      </c>
      <c r="AB19" s="343" t="s">
        <v>959</v>
      </c>
      <c r="AC19" s="343">
        <v>423118</v>
      </c>
      <c r="AD19" s="343">
        <v>3371</v>
      </c>
      <c r="AE19" s="343" t="e">
        <v>#N/A</v>
      </c>
      <c r="AF19" s="343" t="s">
        <v>916</v>
      </c>
      <c r="AG19" s="343" t="s">
        <v>917</v>
      </c>
      <c r="AH19" s="343" t="s">
        <v>960</v>
      </c>
    </row>
    <row r="20" spans="2:34" s="335" customFormat="1" ht="36">
      <c r="B20" s="154" t="s">
        <v>392</v>
      </c>
      <c r="C20" s="48" t="s">
        <v>393</v>
      </c>
      <c r="D20" s="48" t="s">
        <v>961</v>
      </c>
      <c r="E20" s="48" t="s">
        <v>963</v>
      </c>
      <c r="F20" s="48"/>
      <c r="G20" s="48"/>
      <c r="H20" s="336"/>
      <c r="I20" s="337" t="s">
        <v>372</v>
      </c>
      <c r="J20" s="345">
        <v>561033</v>
      </c>
      <c r="K20" s="336">
        <v>375892</v>
      </c>
      <c r="L20" s="336">
        <v>561033</v>
      </c>
      <c r="M20" s="338">
        <v>0</v>
      </c>
      <c r="N20" s="338">
        <v>0</v>
      </c>
      <c r="O20" s="338">
        <v>0</v>
      </c>
      <c r="P20" s="339">
        <v>0</v>
      </c>
      <c r="Q20" s="340">
        <f t="shared" si="3"/>
        <v>0</v>
      </c>
      <c r="R20" s="350">
        <f t="shared" si="1"/>
        <v>0</v>
      </c>
      <c r="T20" s="349">
        <v>375892</v>
      </c>
      <c r="U20" s="343">
        <v>10</v>
      </c>
      <c r="V20" s="343">
        <v>2024</v>
      </c>
      <c r="W20" s="343">
        <v>16</v>
      </c>
      <c r="X20" s="343" t="s">
        <v>392</v>
      </c>
      <c r="Y20" s="343" t="s">
        <v>961</v>
      </c>
      <c r="Z20" s="343" t="s">
        <v>962</v>
      </c>
      <c r="AA20" s="343" t="s">
        <v>963</v>
      </c>
      <c r="AB20" s="343" t="s">
        <v>964</v>
      </c>
      <c r="AC20" s="343">
        <v>561033</v>
      </c>
      <c r="AD20" s="343">
        <v>3371</v>
      </c>
      <c r="AE20" s="343" t="e">
        <v>#N/A</v>
      </c>
      <c r="AF20" s="343" t="s">
        <v>916</v>
      </c>
      <c r="AG20" s="343" t="s">
        <v>917</v>
      </c>
      <c r="AH20" s="343" t="s">
        <v>918</v>
      </c>
    </row>
    <row r="21" spans="2:34" s="335" customFormat="1" ht="60">
      <c r="B21" s="154" t="s">
        <v>394</v>
      </c>
      <c r="C21" s="48" t="s">
        <v>395</v>
      </c>
      <c r="D21" s="48" t="s">
        <v>965</v>
      </c>
      <c r="E21" s="48" t="s">
        <v>967</v>
      </c>
      <c r="F21" s="48"/>
      <c r="G21" s="48"/>
      <c r="H21" s="336"/>
      <c r="I21" s="337" t="s">
        <v>375</v>
      </c>
      <c r="J21" s="345">
        <v>813830</v>
      </c>
      <c r="K21" s="336">
        <v>545266</v>
      </c>
      <c r="L21" s="336">
        <v>813830</v>
      </c>
      <c r="M21" s="338">
        <v>0</v>
      </c>
      <c r="N21" s="338">
        <v>0</v>
      </c>
      <c r="O21" s="338">
        <v>0</v>
      </c>
      <c r="P21" s="339">
        <v>0</v>
      </c>
      <c r="Q21" s="340">
        <f t="shared" si="3"/>
        <v>0</v>
      </c>
      <c r="R21" s="350">
        <f t="shared" si="1"/>
        <v>0</v>
      </c>
      <c r="T21" s="349">
        <v>545266</v>
      </c>
      <c r="U21" s="343">
        <v>11</v>
      </c>
      <c r="V21" s="343">
        <v>2024</v>
      </c>
      <c r="W21" s="343">
        <v>16</v>
      </c>
      <c r="X21" s="343" t="s">
        <v>394</v>
      </c>
      <c r="Y21" s="343" t="s">
        <v>965</v>
      </c>
      <c r="Z21" s="343" t="s">
        <v>966</v>
      </c>
      <c r="AA21" s="343" t="s">
        <v>967</v>
      </c>
      <c r="AB21" s="343" t="s">
        <v>968</v>
      </c>
      <c r="AC21" s="343">
        <v>813830</v>
      </c>
      <c r="AD21" s="343">
        <v>6141</v>
      </c>
      <c r="AE21" s="343" t="e">
        <v>#N/A</v>
      </c>
      <c r="AF21" s="343" t="s">
        <v>923</v>
      </c>
      <c r="AG21" s="343" t="s">
        <v>924</v>
      </c>
      <c r="AH21" s="343" t="s">
        <v>925</v>
      </c>
    </row>
    <row r="22" spans="2:34" s="335" customFormat="1">
      <c r="B22" s="154" t="s">
        <v>396</v>
      </c>
      <c r="C22" s="48" t="s">
        <v>397</v>
      </c>
      <c r="D22" s="48" t="s">
        <v>969</v>
      </c>
      <c r="E22" s="48" t="s">
        <v>901</v>
      </c>
      <c r="F22" s="48"/>
      <c r="G22" s="48"/>
      <c r="H22" s="336"/>
      <c r="I22" s="337" t="s">
        <v>378</v>
      </c>
      <c r="J22" s="345">
        <v>503632</v>
      </c>
      <c r="K22" s="336">
        <v>337433</v>
      </c>
      <c r="L22" s="336">
        <v>503632</v>
      </c>
      <c r="M22" s="338">
        <v>0</v>
      </c>
      <c r="N22" s="338">
        <v>0</v>
      </c>
      <c r="O22" s="338">
        <v>0</v>
      </c>
      <c r="P22" s="339">
        <v>0</v>
      </c>
      <c r="Q22" s="340">
        <f t="shared" si="3"/>
        <v>0</v>
      </c>
      <c r="R22" s="350">
        <f t="shared" si="1"/>
        <v>0</v>
      </c>
      <c r="T22" s="349">
        <v>337433</v>
      </c>
      <c r="U22" s="343">
        <v>12</v>
      </c>
      <c r="V22" s="343">
        <v>2024</v>
      </c>
      <c r="W22" s="343">
        <v>14</v>
      </c>
      <c r="X22" s="343" t="s">
        <v>396</v>
      </c>
      <c r="Y22" s="343" t="s">
        <v>969</v>
      </c>
      <c r="Z22" s="343" t="s">
        <v>970</v>
      </c>
      <c r="AA22" s="343" t="s">
        <v>901</v>
      </c>
      <c r="AB22" s="343" t="s">
        <v>971</v>
      </c>
      <c r="AC22" s="343">
        <v>503632</v>
      </c>
      <c r="AD22" s="343" t="s">
        <v>930</v>
      </c>
      <c r="AE22" s="343" t="e">
        <v>#N/A</v>
      </c>
      <c r="AF22" s="343" t="s">
        <v>931</v>
      </c>
      <c r="AG22" s="343" t="s">
        <v>917</v>
      </c>
      <c r="AH22" s="343" t="s">
        <v>932</v>
      </c>
    </row>
    <row r="23" spans="2:34" s="335" customFormat="1" ht="24">
      <c r="B23" s="154" t="s">
        <v>398</v>
      </c>
      <c r="C23" s="48" t="s">
        <v>399</v>
      </c>
      <c r="D23" s="48" t="s">
        <v>972</v>
      </c>
      <c r="E23" s="48" t="s">
        <v>974</v>
      </c>
      <c r="F23" s="48"/>
      <c r="G23" s="48"/>
      <c r="H23" s="336"/>
      <c r="I23" s="337" t="s">
        <v>375</v>
      </c>
      <c r="J23" s="345">
        <v>1057899</v>
      </c>
      <c r="K23" s="336">
        <v>708792</v>
      </c>
      <c r="L23" s="336">
        <v>1057899</v>
      </c>
      <c r="M23" s="338">
        <v>0</v>
      </c>
      <c r="N23" s="338">
        <v>0</v>
      </c>
      <c r="O23" s="338">
        <v>0</v>
      </c>
      <c r="P23" s="339">
        <v>0</v>
      </c>
      <c r="Q23" s="340">
        <f t="shared" si="3"/>
        <v>0</v>
      </c>
      <c r="R23" s="350">
        <f t="shared" si="1"/>
        <v>0</v>
      </c>
      <c r="T23" s="349">
        <v>708792</v>
      </c>
      <c r="U23" s="343">
        <v>13</v>
      </c>
      <c r="V23" s="343">
        <v>2024</v>
      </c>
      <c r="W23" s="343">
        <v>16</v>
      </c>
      <c r="X23" s="343" t="s">
        <v>398</v>
      </c>
      <c r="Y23" s="343" t="s">
        <v>972</v>
      </c>
      <c r="Z23" s="343" t="s">
        <v>973</v>
      </c>
      <c r="AA23" s="343" t="s">
        <v>974</v>
      </c>
      <c r="AB23" s="343" t="s">
        <v>975</v>
      </c>
      <c r="AC23" s="343">
        <v>1057899</v>
      </c>
      <c r="AD23" s="343">
        <v>6141</v>
      </c>
      <c r="AE23" s="343" t="e">
        <v>#N/A</v>
      </c>
      <c r="AF23" s="343" t="s">
        <v>923</v>
      </c>
      <c r="AG23" s="343" t="s">
        <v>924</v>
      </c>
      <c r="AH23" s="343" t="s">
        <v>976</v>
      </c>
    </row>
    <row r="24" spans="2:34" s="335" customFormat="1" ht="36">
      <c r="B24" s="154" t="s">
        <v>400</v>
      </c>
      <c r="C24" s="48" t="s">
        <v>401</v>
      </c>
      <c r="D24" s="48" t="s">
        <v>977</v>
      </c>
      <c r="E24" s="48" t="s">
        <v>979</v>
      </c>
      <c r="F24" s="48"/>
      <c r="G24" s="48"/>
      <c r="H24" s="336"/>
      <c r="I24" s="337" t="s">
        <v>375</v>
      </c>
      <c r="J24" s="345">
        <v>454262</v>
      </c>
      <c r="K24" s="336">
        <v>304356</v>
      </c>
      <c r="L24" s="336">
        <v>454262</v>
      </c>
      <c r="M24" s="338">
        <v>0</v>
      </c>
      <c r="N24" s="338">
        <v>0</v>
      </c>
      <c r="O24" s="338">
        <v>0</v>
      </c>
      <c r="P24" s="339">
        <v>0</v>
      </c>
      <c r="Q24" s="340">
        <f t="shared" si="3"/>
        <v>0</v>
      </c>
      <c r="R24" s="350">
        <f t="shared" si="1"/>
        <v>0</v>
      </c>
      <c r="T24" s="349">
        <v>304356</v>
      </c>
      <c r="U24" s="343">
        <v>14</v>
      </c>
      <c r="V24" s="343">
        <v>2024</v>
      </c>
      <c r="W24" s="343">
        <v>14</v>
      </c>
      <c r="X24" s="343" t="s">
        <v>400</v>
      </c>
      <c r="Y24" s="343" t="s">
        <v>977</v>
      </c>
      <c r="Z24" s="343" t="s">
        <v>978</v>
      </c>
      <c r="AA24" s="343" t="s">
        <v>979</v>
      </c>
      <c r="AB24" s="343" t="s">
        <v>980</v>
      </c>
      <c r="AC24" s="343">
        <v>454262</v>
      </c>
      <c r="AD24" s="343">
        <v>6141</v>
      </c>
      <c r="AE24" s="343" t="e">
        <v>#N/A</v>
      </c>
      <c r="AF24" s="343" t="s">
        <v>923</v>
      </c>
      <c r="AG24" s="343" t="s">
        <v>924</v>
      </c>
      <c r="AH24" s="343" t="s">
        <v>935</v>
      </c>
    </row>
    <row r="25" spans="2:34" s="335" customFormat="1" ht="36">
      <c r="B25" s="154" t="s">
        <v>402</v>
      </c>
      <c r="C25" s="48" t="s">
        <v>403</v>
      </c>
      <c r="D25" s="48" t="s">
        <v>981</v>
      </c>
      <c r="E25" s="48" t="s">
        <v>404</v>
      </c>
      <c r="F25" s="48"/>
      <c r="G25" s="48"/>
      <c r="H25" s="336"/>
      <c r="I25" s="337" t="s">
        <v>375</v>
      </c>
      <c r="J25" s="345">
        <v>708028</v>
      </c>
      <c r="K25" s="336">
        <v>474379</v>
      </c>
      <c r="L25" s="336">
        <v>708028</v>
      </c>
      <c r="M25" s="338">
        <v>0</v>
      </c>
      <c r="N25" s="338">
        <v>0</v>
      </c>
      <c r="O25" s="338">
        <v>0</v>
      </c>
      <c r="P25" s="339">
        <v>0</v>
      </c>
      <c r="Q25" s="340">
        <f t="shared" si="3"/>
        <v>0</v>
      </c>
      <c r="R25" s="350">
        <f t="shared" si="1"/>
        <v>0</v>
      </c>
      <c r="T25" s="349">
        <v>474379</v>
      </c>
      <c r="U25" s="343">
        <v>15</v>
      </c>
      <c r="V25" s="343">
        <v>2024</v>
      </c>
      <c r="W25" s="343">
        <v>14</v>
      </c>
      <c r="X25" s="343" t="s">
        <v>402</v>
      </c>
      <c r="Y25" s="343" t="s">
        <v>981</v>
      </c>
      <c r="Z25" s="343" t="s">
        <v>982</v>
      </c>
      <c r="AA25" s="343" t="s">
        <v>404</v>
      </c>
      <c r="AB25" s="343" t="s">
        <v>983</v>
      </c>
      <c r="AC25" s="343">
        <v>708028</v>
      </c>
      <c r="AD25" s="343">
        <v>6141</v>
      </c>
      <c r="AE25" s="343" t="e">
        <v>#N/A</v>
      </c>
      <c r="AF25" s="343" t="s">
        <v>923</v>
      </c>
      <c r="AG25" s="343" t="s">
        <v>924</v>
      </c>
      <c r="AH25" s="343" t="s">
        <v>984</v>
      </c>
    </row>
    <row r="26" spans="2:34" s="335" customFormat="1" ht="24">
      <c r="B26" s="154" t="s">
        <v>405</v>
      </c>
      <c r="C26" s="48" t="s">
        <v>406</v>
      </c>
      <c r="D26" s="48" t="s">
        <v>985</v>
      </c>
      <c r="E26" s="48" t="s">
        <v>407</v>
      </c>
      <c r="F26" s="48"/>
      <c r="G26" s="48"/>
      <c r="H26" s="336"/>
      <c r="I26" s="337" t="s">
        <v>378</v>
      </c>
      <c r="J26" s="345">
        <v>709840</v>
      </c>
      <c r="K26" s="336">
        <v>475593</v>
      </c>
      <c r="L26" s="336">
        <v>709840</v>
      </c>
      <c r="M26" s="338">
        <v>0</v>
      </c>
      <c r="N26" s="338">
        <v>0</v>
      </c>
      <c r="O26" s="338">
        <v>0</v>
      </c>
      <c r="P26" s="339">
        <v>0</v>
      </c>
      <c r="Q26" s="340">
        <f t="shared" si="3"/>
        <v>0</v>
      </c>
      <c r="R26" s="350">
        <f t="shared" si="1"/>
        <v>0</v>
      </c>
      <c r="T26" s="349">
        <v>475593</v>
      </c>
      <c r="U26" s="343">
        <v>16</v>
      </c>
      <c r="V26" s="343">
        <v>2024</v>
      </c>
      <c r="W26" s="343">
        <v>14</v>
      </c>
      <c r="X26" s="343" t="s">
        <v>405</v>
      </c>
      <c r="Y26" s="343" t="s">
        <v>985</v>
      </c>
      <c r="Z26" s="343" t="s">
        <v>986</v>
      </c>
      <c r="AA26" s="343" t="s">
        <v>407</v>
      </c>
      <c r="AB26" s="343" t="s">
        <v>987</v>
      </c>
      <c r="AC26" s="343">
        <v>709840</v>
      </c>
      <c r="AD26" s="343">
        <v>4419</v>
      </c>
      <c r="AE26" s="343" t="e">
        <v>#N/A</v>
      </c>
      <c r="AF26" s="343" t="s">
        <v>931</v>
      </c>
      <c r="AG26" s="343" t="s">
        <v>917</v>
      </c>
      <c r="AH26" s="343" t="s">
        <v>988</v>
      </c>
    </row>
    <row r="27" spans="2:34" s="335" customFormat="1" ht="24">
      <c r="B27" s="154" t="s">
        <v>408</v>
      </c>
      <c r="C27" s="48" t="s">
        <v>409</v>
      </c>
      <c r="D27" s="48" t="s">
        <v>989</v>
      </c>
      <c r="E27" s="48" t="s">
        <v>410</v>
      </c>
      <c r="F27" s="48"/>
      <c r="G27" s="48"/>
      <c r="H27" s="336"/>
      <c r="I27" s="337" t="s">
        <v>375</v>
      </c>
      <c r="J27" s="345">
        <v>773235</v>
      </c>
      <c r="K27" s="336">
        <v>518067</v>
      </c>
      <c r="L27" s="336">
        <v>773235</v>
      </c>
      <c r="M27" s="338">
        <v>0</v>
      </c>
      <c r="N27" s="338">
        <v>0</v>
      </c>
      <c r="O27" s="338">
        <v>0</v>
      </c>
      <c r="P27" s="339">
        <v>0</v>
      </c>
      <c r="Q27" s="340">
        <f t="shared" si="3"/>
        <v>0</v>
      </c>
      <c r="R27" s="350">
        <f t="shared" si="1"/>
        <v>0</v>
      </c>
      <c r="T27" s="349">
        <v>518067</v>
      </c>
      <c r="U27" s="343">
        <v>17</v>
      </c>
      <c r="V27" s="343">
        <v>2024</v>
      </c>
      <c r="W27" s="343">
        <v>16</v>
      </c>
      <c r="X27" s="343" t="s">
        <v>408</v>
      </c>
      <c r="Y27" s="343" t="s">
        <v>989</v>
      </c>
      <c r="Z27" s="343" t="s">
        <v>990</v>
      </c>
      <c r="AA27" s="343" t="s">
        <v>410</v>
      </c>
      <c r="AB27" s="343" t="s">
        <v>991</v>
      </c>
      <c r="AC27" s="343">
        <v>773235</v>
      </c>
      <c r="AD27" s="343">
        <v>6151</v>
      </c>
      <c r="AE27" s="343" t="e">
        <v>#N/A</v>
      </c>
      <c r="AF27" s="343" t="s">
        <v>923</v>
      </c>
      <c r="AG27" s="343" t="s">
        <v>924</v>
      </c>
      <c r="AH27" s="343" t="s">
        <v>500</v>
      </c>
    </row>
    <row r="28" spans="2:34" s="335" customFormat="1" ht="36">
      <c r="B28" s="154" t="s">
        <v>411</v>
      </c>
      <c r="C28" s="48" t="s">
        <v>412</v>
      </c>
      <c r="D28" s="48" t="s">
        <v>992</v>
      </c>
      <c r="E28" s="48" t="s">
        <v>413</v>
      </c>
      <c r="F28" s="48"/>
      <c r="G28" s="48"/>
      <c r="H28" s="336"/>
      <c r="I28" s="337" t="s">
        <v>372</v>
      </c>
      <c r="J28" s="345">
        <v>615058</v>
      </c>
      <c r="K28" s="336">
        <v>412089</v>
      </c>
      <c r="L28" s="336">
        <v>615058</v>
      </c>
      <c r="M28" s="338">
        <v>0</v>
      </c>
      <c r="N28" s="338">
        <v>0</v>
      </c>
      <c r="O28" s="338">
        <v>0</v>
      </c>
      <c r="P28" s="339">
        <v>0</v>
      </c>
      <c r="Q28" s="340">
        <f t="shared" si="3"/>
        <v>0</v>
      </c>
      <c r="R28" s="350">
        <f t="shared" si="1"/>
        <v>0</v>
      </c>
      <c r="T28" s="349">
        <v>412089</v>
      </c>
      <c r="U28" s="343">
        <v>18</v>
      </c>
      <c r="V28" s="343">
        <v>2024</v>
      </c>
      <c r="W28" s="343">
        <v>16</v>
      </c>
      <c r="X28" s="343" t="s">
        <v>411</v>
      </c>
      <c r="Y28" s="343" t="s">
        <v>992</v>
      </c>
      <c r="Z28" s="343" t="s">
        <v>993</v>
      </c>
      <c r="AA28" s="343" t="s">
        <v>413</v>
      </c>
      <c r="AB28" s="343" t="s">
        <v>994</v>
      </c>
      <c r="AC28" s="343">
        <v>615058</v>
      </c>
      <c r="AD28" s="343">
        <v>3371</v>
      </c>
      <c r="AE28" s="343" t="e">
        <v>#N/A</v>
      </c>
      <c r="AF28" s="343" t="s">
        <v>916</v>
      </c>
      <c r="AG28" s="343" t="s">
        <v>917</v>
      </c>
      <c r="AH28" s="343" t="s">
        <v>918</v>
      </c>
    </row>
    <row r="29" spans="2:34" s="335" customFormat="1" ht="36">
      <c r="B29" s="154" t="s">
        <v>414</v>
      </c>
      <c r="C29" s="48" t="s">
        <v>415</v>
      </c>
      <c r="D29" s="48" t="s">
        <v>995</v>
      </c>
      <c r="E29" s="48" t="s">
        <v>416</v>
      </c>
      <c r="F29" s="48"/>
      <c r="G29" s="48"/>
      <c r="H29" s="336"/>
      <c r="I29" s="337" t="s">
        <v>381</v>
      </c>
      <c r="J29" s="345">
        <v>553181</v>
      </c>
      <c r="K29" s="336">
        <v>370631</v>
      </c>
      <c r="L29" s="336">
        <v>553181</v>
      </c>
      <c r="M29" s="338">
        <v>0</v>
      </c>
      <c r="N29" s="338">
        <v>0</v>
      </c>
      <c r="O29" s="338">
        <v>0</v>
      </c>
      <c r="P29" s="339">
        <v>0</v>
      </c>
      <c r="Q29" s="340">
        <f t="shared" si="3"/>
        <v>0</v>
      </c>
      <c r="R29" s="350">
        <f t="shared" si="1"/>
        <v>0</v>
      </c>
      <c r="T29" s="349">
        <v>370631</v>
      </c>
      <c r="U29" s="343">
        <v>19</v>
      </c>
      <c r="V29" s="343">
        <v>2024</v>
      </c>
      <c r="W29" s="343">
        <v>19</v>
      </c>
      <c r="X29" s="343" t="s">
        <v>414</v>
      </c>
      <c r="Y29" s="343" t="s">
        <v>995</v>
      </c>
      <c r="Z29" s="343" t="s">
        <v>996</v>
      </c>
      <c r="AA29" s="343" t="s">
        <v>416</v>
      </c>
      <c r="AB29" s="343" t="s">
        <v>997</v>
      </c>
      <c r="AC29" s="343">
        <v>553181</v>
      </c>
      <c r="AD29" s="343">
        <v>2461</v>
      </c>
      <c r="AE29" s="343" t="e">
        <v>#N/A</v>
      </c>
      <c r="AF29" s="343" t="s">
        <v>258</v>
      </c>
      <c r="AG29" s="343" t="s">
        <v>917</v>
      </c>
      <c r="AH29" s="343" t="s">
        <v>935</v>
      </c>
    </row>
    <row r="30" spans="2:34" s="335" customFormat="1" ht="24">
      <c r="B30" s="154" t="s">
        <v>417</v>
      </c>
      <c r="C30" s="48" t="s">
        <v>418</v>
      </c>
      <c r="D30" s="48" t="s">
        <v>998</v>
      </c>
      <c r="E30" s="48" t="s">
        <v>419</v>
      </c>
      <c r="F30" s="48"/>
      <c r="G30" s="48"/>
      <c r="H30" s="336"/>
      <c r="I30" s="337" t="s">
        <v>372</v>
      </c>
      <c r="J30" s="345">
        <v>608878</v>
      </c>
      <c r="K30" s="336">
        <v>407948</v>
      </c>
      <c r="L30" s="336">
        <v>608878</v>
      </c>
      <c r="M30" s="338">
        <v>0</v>
      </c>
      <c r="N30" s="338">
        <v>0</v>
      </c>
      <c r="O30" s="338">
        <v>0</v>
      </c>
      <c r="P30" s="339">
        <v>0</v>
      </c>
      <c r="Q30" s="340">
        <f t="shared" si="3"/>
        <v>0</v>
      </c>
      <c r="R30" s="350">
        <f t="shared" si="1"/>
        <v>0</v>
      </c>
      <c r="T30" s="349">
        <v>407948</v>
      </c>
      <c r="U30" s="343">
        <v>20</v>
      </c>
      <c r="V30" s="343">
        <v>2024</v>
      </c>
      <c r="W30" s="343">
        <v>19</v>
      </c>
      <c r="X30" s="343" t="s">
        <v>417</v>
      </c>
      <c r="Y30" s="343" t="s">
        <v>998</v>
      </c>
      <c r="Z30" s="343" t="s">
        <v>999</v>
      </c>
      <c r="AA30" s="343" t="s">
        <v>419</v>
      </c>
      <c r="AB30" s="343" t="s">
        <v>1000</v>
      </c>
      <c r="AC30" s="343">
        <v>608878</v>
      </c>
      <c r="AD30" s="343">
        <v>3371</v>
      </c>
      <c r="AE30" s="343" t="e">
        <v>#N/A</v>
      </c>
      <c r="AF30" s="343" t="s">
        <v>916</v>
      </c>
      <c r="AG30" s="343" t="s">
        <v>917</v>
      </c>
      <c r="AH30" s="343" t="s">
        <v>918</v>
      </c>
    </row>
    <row r="31" spans="2:34" s="335" customFormat="1" ht="24">
      <c r="B31" s="154" t="s">
        <v>420</v>
      </c>
      <c r="C31" s="48" t="s">
        <v>421</v>
      </c>
      <c r="D31" s="48" t="s">
        <v>1001</v>
      </c>
      <c r="E31" s="48" t="s">
        <v>422</v>
      </c>
      <c r="F31" s="48"/>
      <c r="G31" s="48"/>
      <c r="H31" s="336"/>
      <c r="I31" s="337" t="s">
        <v>372</v>
      </c>
      <c r="J31" s="345">
        <v>585652</v>
      </c>
      <c r="K31" s="336">
        <v>392387</v>
      </c>
      <c r="L31" s="336">
        <v>585652</v>
      </c>
      <c r="M31" s="338">
        <v>0</v>
      </c>
      <c r="N31" s="338">
        <v>0</v>
      </c>
      <c r="O31" s="338">
        <v>0</v>
      </c>
      <c r="P31" s="339">
        <v>0</v>
      </c>
      <c r="Q31" s="340">
        <f t="shared" si="3"/>
        <v>0</v>
      </c>
      <c r="R31" s="350">
        <f t="shared" si="1"/>
        <v>0</v>
      </c>
      <c r="T31" s="349">
        <v>392387</v>
      </c>
      <c r="U31" s="343">
        <v>21</v>
      </c>
      <c r="V31" s="343">
        <v>2024</v>
      </c>
      <c r="W31" s="343">
        <v>19</v>
      </c>
      <c r="X31" s="343" t="s">
        <v>420</v>
      </c>
      <c r="Y31" s="343" t="s">
        <v>1001</v>
      </c>
      <c r="Z31" s="343" t="s">
        <v>1002</v>
      </c>
      <c r="AA31" s="343" t="s">
        <v>422</v>
      </c>
      <c r="AB31" s="343" t="s">
        <v>1003</v>
      </c>
      <c r="AC31" s="343">
        <v>585652</v>
      </c>
      <c r="AD31" s="343">
        <v>3571</v>
      </c>
      <c r="AE31" s="343" t="e">
        <v>#N/A</v>
      </c>
      <c r="AF31" s="343" t="s">
        <v>916</v>
      </c>
      <c r="AG31" s="343" t="s">
        <v>917</v>
      </c>
      <c r="AH31" s="343" t="s">
        <v>1004</v>
      </c>
    </row>
    <row r="32" spans="2:34" s="335" customFormat="1" ht="24">
      <c r="B32" s="154" t="s">
        <v>423</v>
      </c>
      <c r="C32" s="48" t="s">
        <v>424</v>
      </c>
      <c r="D32" s="48" t="s">
        <v>1005</v>
      </c>
      <c r="E32" s="48" t="s">
        <v>425</v>
      </c>
      <c r="F32" s="48"/>
      <c r="G32" s="48"/>
      <c r="H32" s="336"/>
      <c r="I32" s="337" t="s">
        <v>378</v>
      </c>
      <c r="J32" s="345">
        <v>439697</v>
      </c>
      <c r="K32" s="336">
        <v>294597</v>
      </c>
      <c r="L32" s="336">
        <v>439697</v>
      </c>
      <c r="M32" s="338">
        <v>0</v>
      </c>
      <c r="N32" s="338">
        <v>0</v>
      </c>
      <c r="O32" s="338">
        <v>0</v>
      </c>
      <c r="P32" s="339">
        <v>0</v>
      </c>
      <c r="Q32" s="340">
        <f t="shared" si="3"/>
        <v>0</v>
      </c>
      <c r="R32" s="350">
        <f t="shared" si="1"/>
        <v>0</v>
      </c>
      <c r="T32" s="349">
        <v>294597</v>
      </c>
      <c r="U32" s="343">
        <v>22</v>
      </c>
      <c r="V32" s="343">
        <v>2024</v>
      </c>
      <c r="W32" s="343">
        <v>14</v>
      </c>
      <c r="X32" s="343" t="s">
        <v>423</v>
      </c>
      <c r="Y32" s="343" t="s">
        <v>1005</v>
      </c>
      <c r="Z32" s="343" t="s">
        <v>1006</v>
      </c>
      <c r="AA32" s="343" t="s">
        <v>425</v>
      </c>
      <c r="AB32" s="343" t="s">
        <v>1007</v>
      </c>
      <c r="AC32" s="343">
        <v>439697</v>
      </c>
      <c r="AD32" s="343">
        <v>4419</v>
      </c>
      <c r="AE32" s="343" t="s">
        <v>1008</v>
      </c>
      <c r="AF32" s="343" t="s">
        <v>931</v>
      </c>
      <c r="AG32" s="343" t="s">
        <v>917</v>
      </c>
      <c r="AH32" s="343" t="s">
        <v>1009</v>
      </c>
    </row>
    <row r="33" spans="2:34" s="335" customFormat="1" ht="24">
      <c r="B33" s="154" t="s">
        <v>426</v>
      </c>
      <c r="C33" s="48" t="s">
        <v>427</v>
      </c>
      <c r="D33" s="48" t="s">
        <v>1010</v>
      </c>
      <c r="E33" s="48" t="s">
        <v>428</v>
      </c>
      <c r="F33" s="48"/>
      <c r="G33" s="48"/>
      <c r="H33" s="336"/>
      <c r="I33" s="337" t="s">
        <v>378</v>
      </c>
      <c r="J33" s="345">
        <v>457860</v>
      </c>
      <c r="K33" s="336">
        <v>306766</v>
      </c>
      <c r="L33" s="336">
        <v>457860</v>
      </c>
      <c r="M33" s="338">
        <v>0</v>
      </c>
      <c r="N33" s="338">
        <v>0</v>
      </c>
      <c r="O33" s="338">
        <v>0</v>
      </c>
      <c r="P33" s="339">
        <v>0</v>
      </c>
      <c r="Q33" s="340">
        <f t="shared" si="3"/>
        <v>0</v>
      </c>
      <c r="R33" s="350">
        <f t="shared" si="1"/>
        <v>0</v>
      </c>
      <c r="T33" s="349">
        <v>306766</v>
      </c>
      <c r="U33" s="343">
        <v>23</v>
      </c>
      <c r="V33" s="343">
        <v>2024</v>
      </c>
      <c r="W33" s="343">
        <v>19</v>
      </c>
      <c r="X33" s="343" t="s">
        <v>426</v>
      </c>
      <c r="Y33" s="343" t="s">
        <v>1010</v>
      </c>
      <c r="Z33" s="343" t="s">
        <v>1011</v>
      </c>
      <c r="AA33" s="343" t="s">
        <v>428</v>
      </c>
      <c r="AB33" s="343" t="s">
        <v>1012</v>
      </c>
      <c r="AC33" s="343">
        <v>457860</v>
      </c>
      <c r="AD33" s="343">
        <v>4419</v>
      </c>
      <c r="AE33" s="343" t="s">
        <v>1008</v>
      </c>
      <c r="AF33" s="343" t="s">
        <v>931</v>
      </c>
      <c r="AG33" s="343" t="s">
        <v>924</v>
      </c>
      <c r="AH33" s="343" t="s">
        <v>428</v>
      </c>
    </row>
    <row r="34" spans="2:34" s="335" customFormat="1" ht="60">
      <c r="B34" s="154" t="s">
        <v>429</v>
      </c>
      <c r="C34" s="48" t="s">
        <v>430</v>
      </c>
      <c r="D34" s="48" t="s">
        <v>1013</v>
      </c>
      <c r="E34" s="48" t="s">
        <v>431</v>
      </c>
      <c r="F34" s="48"/>
      <c r="G34" s="48"/>
      <c r="H34" s="336"/>
      <c r="I34" s="337" t="s">
        <v>375</v>
      </c>
      <c r="J34" s="345">
        <v>537710</v>
      </c>
      <c r="K34" s="336">
        <v>360266</v>
      </c>
      <c r="L34" s="336">
        <v>537710</v>
      </c>
      <c r="M34" s="338">
        <v>0</v>
      </c>
      <c r="N34" s="338">
        <v>0</v>
      </c>
      <c r="O34" s="338">
        <v>0</v>
      </c>
      <c r="P34" s="339">
        <v>0</v>
      </c>
      <c r="Q34" s="340">
        <f t="shared" si="3"/>
        <v>0</v>
      </c>
      <c r="R34" s="350">
        <f t="shared" si="1"/>
        <v>0</v>
      </c>
      <c r="T34" s="349">
        <v>360266</v>
      </c>
      <c r="U34" s="343">
        <v>24</v>
      </c>
      <c r="V34" s="343">
        <v>2024</v>
      </c>
      <c r="W34" s="343">
        <v>16</v>
      </c>
      <c r="X34" s="343" t="s">
        <v>429</v>
      </c>
      <c r="Y34" s="343" t="s">
        <v>1013</v>
      </c>
      <c r="Z34" s="343" t="s">
        <v>1014</v>
      </c>
      <c r="AA34" s="343" t="s">
        <v>431</v>
      </c>
      <c r="AB34" s="343" t="s">
        <v>1015</v>
      </c>
      <c r="AC34" s="343">
        <v>537710</v>
      </c>
      <c r="AD34" s="343">
        <v>6151</v>
      </c>
      <c r="AE34" s="343" t="e">
        <v>#N/A</v>
      </c>
      <c r="AF34" s="343" t="s">
        <v>923</v>
      </c>
      <c r="AG34" s="343" t="s">
        <v>924</v>
      </c>
      <c r="AH34" s="343" t="s">
        <v>935</v>
      </c>
    </row>
    <row r="35" spans="2:34" s="335" customFormat="1">
      <c r="B35" s="154" t="s">
        <v>432</v>
      </c>
      <c r="C35" s="48" t="s">
        <v>433</v>
      </c>
      <c r="D35" s="48" t="s">
        <v>1016</v>
      </c>
      <c r="E35" s="48" t="s">
        <v>434</v>
      </c>
      <c r="F35" s="48"/>
      <c r="G35" s="48"/>
      <c r="H35" s="336"/>
      <c r="I35" s="337" t="s">
        <v>375</v>
      </c>
      <c r="J35" s="345">
        <v>667676</v>
      </c>
      <c r="K35" s="336">
        <v>447343</v>
      </c>
      <c r="L35" s="336">
        <v>667676</v>
      </c>
      <c r="M35" s="338">
        <v>0</v>
      </c>
      <c r="N35" s="338">
        <v>0</v>
      </c>
      <c r="O35" s="338">
        <v>0</v>
      </c>
      <c r="P35" s="339">
        <v>0</v>
      </c>
      <c r="Q35" s="340">
        <f t="shared" si="3"/>
        <v>0</v>
      </c>
      <c r="R35" s="350">
        <f t="shared" si="1"/>
        <v>0</v>
      </c>
      <c r="T35" s="349">
        <v>447343</v>
      </c>
      <c r="U35" s="343">
        <v>25</v>
      </c>
      <c r="V35" s="343">
        <v>2024</v>
      </c>
      <c r="W35" s="343">
        <v>14</v>
      </c>
      <c r="X35" s="343" t="s">
        <v>432</v>
      </c>
      <c r="Y35" s="343" t="s">
        <v>1016</v>
      </c>
      <c r="Z35" s="343" t="s">
        <v>1017</v>
      </c>
      <c r="AA35" s="343" t="s">
        <v>434</v>
      </c>
      <c r="AB35" s="343" t="s">
        <v>1018</v>
      </c>
      <c r="AC35" s="343">
        <v>667676</v>
      </c>
      <c r="AD35" s="343">
        <v>6141</v>
      </c>
      <c r="AE35" s="343" t="e">
        <v>#N/A</v>
      </c>
      <c r="AF35" s="343" t="s">
        <v>923</v>
      </c>
      <c r="AG35" s="343" t="s">
        <v>924</v>
      </c>
      <c r="AH35" s="343" t="s">
        <v>945</v>
      </c>
    </row>
    <row r="36" spans="2:34" s="335" customFormat="1" ht="24">
      <c r="B36" s="154" t="s">
        <v>435</v>
      </c>
      <c r="C36" s="48" t="s">
        <v>436</v>
      </c>
      <c r="D36" s="48" t="s">
        <v>1019</v>
      </c>
      <c r="E36" s="48" t="s">
        <v>437</v>
      </c>
      <c r="F36" s="48"/>
      <c r="G36" s="48"/>
      <c r="H36" s="336"/>
      <c r="I36" s="337" t="s">
        <v>372</v>
      </c>
      <c r="J36" s="345">
        <v>423336</v>
      </c>
      <c r="K36" s="336">
        <v>283635</v>
      </c>
      <c r="L36" s="336">
        <v>423336</v>
      </c>
      <c r="M36" s="338">
        <v>0</v>
      </c>
      <c r="N36" s="338">
        <v>0</v>
      </c>
      <c r="O36" s="338">
        <v>0</v>
      </c>
      <c r="P36" s="339">
        <v>0</v>
      </c>
      <c r="Q36" s="340">
        <f t="shared" si="3"/>
        <v>0</v>
      </c>
      <c r="R36" s="350">
        <f t="shared" si="1"/>
        <v>0</v>
      </c>
      <c r="T36" s="349">
        <v>283635</v>
      </c>
      <c r="U36" s="343">
        <v>26</v>
      </c>
      <c r="V36" s="343">
        <v>2024</v>
      </c>
      <c r="W36" s="343">
        <v>16</v>
      </c>
      <c r="X36" s="343" t="s">
        <v>435</v>
      </c>
      <c r="Y36" s="343" t="s">
        <v>1019</v>
      </c>
      <c r="Z36" s="343" t="s">
        <v>1020</v>
      </c>
      <c r="AA36" s="343" t="s">
        <v>437</v>
      </c>
      <c r="AB36" s="343" t="s">
        <v>1021</v>
      </c>
      <c r="AC36" s="343">
        <v>423336</v>
      </c>
      <c r="AD36" s="343">
        <v>3371</v>
      </c>
      <c r="AE36" s="343" t="e">
        <v>#N/A</v>
      </c>
      <c r="AF36" s="343" t="s">
        <v>916</v>
      </c>
      <c r="AG36" s="343" t="s">
        <v>917</v>
      </c>
      <c r="AH36" s="343" t="s">
        <v>918</v>
      </c>
    </row>
    <row r="37" spans="2:34" s="335" customFormat="1" ht="36">
      <c r="B37" s="154" t="s">
        <v>438</v>
      </c>
      <c r="C37" s="48" t="s">
        <v>439</v>
      </c>
      <c r="D37" s="48" t="s">
        <v>1022</v>
      </c>
      <c r="E37" s="48" t="s">
        <v>440</v>
      </c>
      <c r="F37" s="48"/>
      <c r="G37" s="48"/>
      <c r="H37" s="336"/>
      <c r="I37" s="337" t="s">
        <v>375</v>
      </c>
      <c r="J37" s="345">
        <v>911530</v>
      </c>
      <c r="K37" s="336">
        <v>610725</v>
      </c>
      <c r="L37" s="336">
        <v>911530</v>
      </c>
      <c r="M37" s="338">
        <v>0</v>
      </c>
      <c r="N37" s="338">
        <v>0</v>
      </c>
      <c r="O37" s="338">
        <v>0</v>
      </c>
      <c r="P37" s="339">
        <v>0</v>
      </c>
      <c r="Q37" s="340">
        <f t="shared" si="3"/>
        <v>0</v>
      </c>
      <c r="R37" s="350">
        <f t="shared" si="1"/>
        <v>0</v>
      </c>
      <c r="T37" s="349">
        <v>610725</v>
      </c>
      <c r="U37" s="343">
        <v>27</v>
      </c>
      <c r="V37" s="343">
        <v>2024</v>
      </c>
      <c r="W37" s="343">
        <v>14</v>
      </c>
      <c r="X37" s="343" t="s">
        <v>438</v>
      </c>
      <c r="Y37" s="343" t="s">
        <v>1022</v>
      </c>
      <c r="Z37" s="343" t="s">
        <v>1023</v>
      </c>
      <c r="AA37" s="343" t="s">
        <v>440</v>
      </c>
      <c r="AB37" s="343" t="s">
        <v>1024</v>
      </c>
      <c r="AC37" s="343">
        <v>911530</v>
      </c>
      <c r="AD37" s="343">
        <v>6141</v>
      </c>
      <c r="AE37" s="343" t="e">
        <v>#N/A</v>
      </c>
      <c r="AF37" s="343" t="s">
        <v>923</v>
      </c>
      <c r="AG37" s="343" t="s">
        <v>924</v>
      </c>
      <c r="AH37" s="343" t="s">
        <v>925</v>
      </c>
    </row>
    <row r="38" spans="2:34" s="335" customFormat="1" ht="24">
      <c r="B38" s="154" t="s">
        <v>441</v>
      </c>
      <c r="C38" s="48" t="s">
        <v>442</v>
      </c>
      <c r="D38" s="48" t="s">
        <v>1025</v>
      </c>
      <c r="E38" s="48" t="s">
        <v>443</v>
      </c>
      <c r="F38" s="48"/>
      <c r="G38" s="48"/>
      <c r="H38" s="336"/>
      <c r="I38" s="337" t="s">
        <v>372</v>
      </c>
      <c r="J38" s="345">
        <v>492909</v>
      </c>
      <c r="K38" s="336">
        <v>330249</v>
      </c>
      <c r="L38" s="336">
        <v>492909</v>
      </c>
      <c r="M38" s="338">
        <v>0</v>
      </c>
      <c r="N38" s="338">
        <v>0</v>
      </c>
      <c r="O38" s="338">
        <v>0</v>
      </c>
      <c r="P38" s="339">
        <v>0</v>
      </c>
      <c r="Q38" s="340">
        <f t="shared" si="3"/>
        <v>0</v>
      </c>
      <c r="R38" s="350">
        <f t="shared" si="1"/>
        <v>0</v>
      </c>
      <c r="T38" s="349">
        <v>330249</v>
      </c>
      <c r="U38" s="343">
        <v>28</v>
      </c>
      <c r="V38" s="343">
        <v>2024</v>
      </c>
      <c r="W38" s="343">
        <v>14</v>
      </c>
      <c r="X38" s="343" t="s">
        <v>441</v>
      </c>
      <c r="Y38" s="343" t="s">
        <v>1025</v>
      </c>
      <c r="Z38" s="343" t="s">
        <v>1026</v>
      </c>
      <c r="AA38" s="343" t="s">
        <v>443</v>
      </c>
      <c r="AB38" s="343" t="s">
        <v>1027</v>
      </c>
      <c r="AC38" s="343">
        <v>492909</v>
      </c>
      <c r="AD38" s="343">
        <v>3371</v>
      </c>
      <c r="AE38" s="343" t="e">
        <v>#N/A</v>
      </c>
      <c r="AF38" s="343" t="s">
        <v>916</v>
      </c>
      <c r="AG38" s="343" t="s">
        <v>917</v>
      </c>
      <c r="AH38" s="343" t="s">
        <v>918</v>
      </c>
    </row>
    <row r="39" spans="2:34" s="335" customFormat="1" ht="24">
      <c r="B39" s="154" t="s">
        <v>444</v>
      </c>
      <c r="C39" s="48" t="s">
        <v>445</v>
      </c>
      <c r="D39" s="48" t="s">
        <v>1028</v>
      </c>
      <c r="E39" s="48" t="s">
        <v>446</v>
      </c>
      <c r="F39" s="48"/>
      <c r="G39" s="48"/>
      <c r="H39" s="336"/>
      <c r="I39" s="337" t="s">
        <v>372</v>
      </c>
      <c r="J39" s="345">
        <v>462691</v>
      </c>
      <c r="K39" s="336">
        <v>310003</v>
      </c>
      <c r="L39" s="336">
        <v>462691</v>
      </c>
      <c r="M39" s="338">
        <v>0</v>
      </c>
      <c r="N39" s="338">
        <v>0</v>
      </c>
      <c r="O39" s="338">
        <v>0</v>
      </c>
      <c r="P39" s="339">
        <v>0</v>
      </c>
      <c r="Q39" s="340">
        <f t="shared" si="3"/>
        <v>0</v>
      </c>
      <c r="R39" s="350">
        <f t="shared" si="1"/>
        <v>0</v>
      </c>
      <c r="T39" s="349">
        <v>310003</v>
      </c>
      <c r="U39" s="343">
        <v>29</v>
      </c>
      <c r="V39" s="343">
        <v>2024</v>
      </c>
      <c r="W39" s="343">
        <v>16</v>
      </c>
      <c r="X39" s="343" t="s">
        <v>444</v>
      </c>
      <c r="Y39" s="343" t="s">
        <v>1028</v>
      </c>
      <c r="Z39" s="343" t="s">
        <v>1029</v>
      </c>
      <c r="AA39" s="343" t="s">
        <v>446</v>
      </c>
      <c r="AB39" s="343" t="s">
        <v>1030</v>
      </c>
      <c r="AC39" s="343">
        <v>462691</v>
      </c>
      <c r="AD39" s="343">
        <v>3371</v>
      </c>
      <c r="AE39" s="343" t="e">
        <v>#N/A</v>
      </c>
      <c r="AF39" s="343" t="s">
        <v>916</v>
      </c>
      <c r="AG39" s="343" t="s">
        <v>917</v>
      </c>
      <c r="AH39" s="343" t="s">
        <v>960</v>
      </c>
    </row>
    <row r="40" spans="2:34" s="335" customFormat="1" ht="24">
      <c r="B40" s="154" t="s">
        <v>447</v>
      </c>
      <c r="C40" s="48" t="s">
        <v>448</v>
      </c>
      <c r="D40" s="48" t="s">
        <v>1031</v>
      </c>
      <c r="E40" s="48" t="s">
        <v>449</v>
      </c>
      <c r="F40" s="48"/>
      <c r="G40" s="48"/>
      <c r="H40" s="336"/>
      <c r="I40" s="337" t="s">
        <v>372</v>
      </c>
      <c r="J40" s="345">
        <v>811617</v>
      </c>
      <c r="K40" s="336">
        <v>543783</v>
      </c>
      <c r="L40" s="336">
        <v>811617</v>
      </c>
      <c r="M40" s="338">
        <v>0</v>
      </c>
      <c r="N40" s="338">
        <v>0</v>
      </c>
      <c r="O40" s="338">
        <v>0</v>
      </c>
      <c r="P40" s="339">
        <v>0</v>
      </c>
      <c r="Q40" s="340">
        <f t="shared" si="3"/>
        <v>0</v>
      </c>
      <c r="R40" s="350">
        <f t="shared" si="1"/>
        <v>0</v>
      </c>
      <c r="T40" s="349">
        <v>543783</v>
      </c>
      <c r="U40" s="343">
        <v>30</v>
      </c>
      <c r="V40" s="343">
        <v>2024</v>
      </c>
      <c r="W40" s="343">
        <v>16</v>
      </c>
      <c r="X40" s="343" t="s">
        <v>447</v>
      </c>
      <c r="Y40" s="343" t="s">
        <v>1031</v>
      </c>
      <c r="Z40" s="343" t="s">
        <v>1032</v>
      </c>
      <c r="AA40" s="343" t="s">
        <v>449</v>
      </c>
      <c r="AB40" s="343" t="s">
        <v>1033</v>
      </c>
      <c r="AC40" s="343">
        <v>811617</v>
      </c>
      <c r="AD40" s="343">
        <v>3371</v>
      </c>
      <c r="AE40" s="343" t="e">
        <v>#N/A</v>
      </c>
      <c r="AF40" s="343" t="s">
        <v>916</v>
      </c>
      <c r="AG40" s="343" t="s">
        <v>917</v>
      </c>
      <c r="AH40" s="343" t="s">
        <v>918</v>
      </c>
    </row>
    <row r="41" spans="2:34" s="335" customFormat="1" ht="48">
      <c r="B41" s="154" t="s">
        <v>450</v>
      </c>
      <c r="C41" s="48" t="s">
        <v>451</v>
      </c>
      <c r="D41" s="48" t="s">
        <v>1034</v>
      </c>
      <c r="E41" s="48" t="s">
        <v>452</v>
      </c>
      <c r="F41" s="48"/>
      <c r="G41" s="48"/>
      <c r="H41" s="336"/>
      <c r="I41" s="337" t="s">
        <v>375</v>
      </c>
      <c r="J41" s="345">
        <v>595647</v>
      </c>
      <c r="K41" s="336">
        <v>399083</v>
      </c>
      <c r="L41" s="336">
        <v>595647</v>
      </c>
      <c r="M41" s="338">
        <v>0</v>
      </c>
      <c r="N41" s="338">
        <v>0</v>
      </c>
      <c r="O41" s="338">
        <v>0</v>
      </c>
      <c r="P41" s="339">
        <v>0</v>
      </c>
      <c r="Q41" s="340">
        <f t="shared" si="3"/>
        <v>0</v>
      </c>
      <c r="R41" s="350">
        <f t="shared" si="1"/>
        <v>0</v>
      </c>
      <c r="T41" s="349">
        <v>399083</v>
      </c>
      <c r="U41" s="343">
        <v>31</v>
      </c>
      <c r="V41" s="343">
        <v>2024</v>
      </c>
      <c r="W41" s="343">
        <v>16</v>
      </c>
      <c r="X41" s="343" t="s">
        <v>450</v>
      </c>
      <c r="Y41" s="343" t="s">
        <v>1034</v>
      </c>
      <c r="Z41" s="343" t="s">
        <v>1035</v>
      </c>
      <c r="AA41" s="343" t="s">
        <v>452</v>
      </c>
      <c r="AB41" s="343" t="s">
        <v>1036</v>
      </c>
      <c r="AC41" s="343">
        <v>595647</v>
      </c>
      <c r="AD41" s="343">
        <v>6151</v>
      </c>
      <c r="AE41" s="343" t="e">
        <v>#N/A</v>
      </c>
      <c r="AF41" s="343" t="s">
        <v>923</v>
      </c>
      <c r="AG41" s="343" t="s">
        <v>924</v>
      </c>
      <c r="AH41" s="343" t="s">
        <v>500</v>
      </c>
    </row>
    <row r="42" spans="2:34" s="335" customFormat="1" ht="24">
      <c r="B42" s="154" t="s">
        <v>453</v>
      </c>
      <c r="C42" s="48" t="s">
        <v>454</v>
      </c>
      <c r="D42" s="48" t="s">
        <v>1037</v>
      </c>
      <c r="E42" s="48" t="s">
        <v>455</v>
      </c>
      <c r="F42" s="48"/>
      <c r="G42" s="48"/>
      <c r="H42" s="336"/>
      <c r="I42" s="337" t="s">
        <v>375</v>
      </c>
      <c r="J42" s="345">
        <v>436228</v>
      </c>
      <c r="K42" s="336">
        <v>292273</v>
      </c>
      <c r="L42" s="336">
        <v>436228</v>
      </c>
      <c r="M42" s="338">
        <v>0</v>
      </c>
      <c r="N42" s="338">
        <v>0</v>
      </c>
      <c r="O42" s="338">
        <v>0</v>
      </c>
      <c r="P42" s="339">
        <v>0</v>
      </c>
      <c r="Q42" s="340">
        <f t="shared" si="3"/>
        <v>0</v>
      </c>
      <c r="R42" s="350">
        <f t="shared" si="1"/>
        <v>0</v>
      </c>
      <c r="T42" s="349">
        <v>292273</v>
      </c>
      <c r="U42" s="343">
        <v>32</v>
      </c>
      <c r="V42" s="343">
        <v>2024</v>
      </c>
      <c r="W42" s="343">
        <v>16</v>
      </c>
      <c r="X42" s="343" t="s">
        <v>453</v>
      </c>
      <c r="Y42" s="343" t="s">
        <v>1037</v>
      </c>
      <c r="Z42" s="343" t="s">
        <v>1038</v>
      </c>
      <c r="AA42" s="343" t="s">
        <v>455</v>
      </c>
      <c r="AB42" s="343" t="s">
        <v>1039</v>
      </c>
      <c r="AC42" s="343">
        <v>436228</v>
      </c>
      <c r="AD42" s="343">
        <v>6141</v>
      </c>
      <c r="AE42" s="343" t="e">
        <v>#N/A</v>
      </c>
      <c r="AF42" s="343" t="s">
        <v>923</v>
      </c>
      <c r="AG42" s="343" t="s">
        <v>924</v>
      </c>
      <c r="AH42" s="343" t="s">
        <v>945</v>
      </c>
    </row>
    <row r="43" spans="2:34" s="335" customFormat="1" ht="24">
      <c r="B43" s="154" t="s">
        <v>456</v>
      </c>
      <c r="C43" s="48" t="s">
        <v>457</v>
      </c>
      <c r="D43" s="48" t="s">
        <v>1040</v>
      </c>
      <c r="E43" s="48" t="s">
        <v>458</v>
      </c>
      <c r="F43" s="48"/>
      <c r="G43" s="48"/>
      <c r="H43" s="336"/>
      <c r="I43" s="337" t="s">
        <v>378</v>
      </c>
      <c r="J43" s="345">
        <v>802127</v>
      </c>
      <c r="K43" s="336">
        <v>537425</v>
      </c>
      <c r="L43" s="336">
        <v>802127</v>
      </c>
      <c r="M43" s="338">
        <v>0</v>
      </c>
      <c r="N43" s="338">
        <v>0</v>
      </c>
      <c r="O43" s="338">
        <v>0</v>
      </c>
      <c r="P43" s="339">
        <v>0</v>
      </c>
      <c r="Q43" s="340">
        <f t="shared" si="3"/>
        <v>0</v>
      </c>
      <c r="R43" s="350">
        <f t="shared" si="1"/>
        <v>0</v>
      </c>
      <c r="T43" s="349">
        <v>537425</v>
      </c>
      <c r="U43" s="343">
        <v>33</v>
      </c>
      <c r="V43" s="343">
        <v>2024</v>
      </c>
      <c r="W43" s="343">
        <v>16</v>
      </c>
      <c r="X43" s="343" t="s">
        <v>456</v>
      </c>
      <c r="Y43" s="343" t="s">
        <v>1040</v>
      </c>
      <c r="Z43" s="343" t="s">
        <v>1041</v>
      </c>
      <c r="AA43" s="343" t="s">
        <v>458</v>
      </c>
      <c r="AB43" s="343" t="s">
        <v>1042</v>
      </c>
      <c r="AC43" s="343">
        <v>802127</v>
      </c>
      <c r="AD43" s="343">
        <v>4419</v>
      </c>
      <c r="AE43" s="343" t="e">
        <v>#N/A</v>
      </c>
      <c r="AF43" s="343" t="s">
        <v>931</v>
      </c>
      <c r="AG43" s="343" t="s">
        <v>917</v>
      </c>
      <c r="AH43" s="343" t="s">
        <v>1043</v>
      </c>
    </row>
    <row r="44" spans="2:34" s="335" customFormat="1" ht="48">
      <c r="B44" s="154" t="s">
        <v>459</v>
      </c>
      <c r="C44" s="48" t="s">
        <v>460</v>
      </c>
      <c r="D44" s="48" t="s">
        <v>1044</v>
      </c>
      <c r="E44" s="48" t="s">
        <v>461</v>
      </c>
      <c r="F44" s="48"/>
      <c r="G44" s="48"/>
      <c r="H44" s="336"/>
      <c r="I44" s="337" t="s">
        <v>378</v>
      </c>
      <c r="J44" s="345">
        <v>541350</v>
      </c>
      <c r="K44" s="336">
        <v>362705</v>
      </c>
      <c r="L44" s="336">
        <v>541350</v>
      </c>
      <c r="M44" s="338">
        <v>0</v>
      </c>
      <c r="N44" s="338">
        <v>0</v>
      </c>
      <c r="O44" s="338">
        <v>0</v>
      </c>
      <c r="P44" s="339">
        <v>0</v>
      </c>
      <c r="Q44" s="340">
        <f t="shared" si="3"/>
        <v>0</v>
      </c>
      <c r="R44" s="350">
        <f t="shared" si="1"/>
        <v>0</v>
      </c>
      <c r="T44" s="349">
        <v>362705</v>
      </c>
      <c r="U44" s="343">
        <v>34</v>
      </c>
      <c r="V44" s="343">
        <v>2024</v>
      </c>
      <c r="W44" s="343">
        <v>14</v>
      </c>
      <c r="X44" s="343" t="s">
        <v>459</v>
      </c>
      <c r="Y44" s="343" t="s">
        <v>1044</v>
      </c>
      <c r="Z44" s="343" t="s">
        <v>1045</v>
      </c>
      <c r="AA44" s="343" t="s">
        <v>461</v>
      </c>
      <c r="AB44" s="343" t="s">
        <v>1046</v>
      </c>
      <c r="AC44" s="343">
        <v>541350</v>
      </c>
      <c r="AD44" s="343">
        <v>4419</v>
      </c>
      <c r="AE44" s="343" t="s">
        <v>1008</v>
      </c>
      <c r="AF44" s="343" t="s">
        <v>931</v>
      </c>
      <c r="AG44" s="343" t="s">
        <v>924</v>
      </c>
      <c r="AH44" s="343" t="s">
        <v>925</v>
      </c>
    </row>
    <row r="45" spans="2:34" s="335" customFormat="1" ht="24">
      <c r="B45" s="154" t="s">
        <v>462</v>
      </c>
      <c r="C45" s="48" t="s">
        <v>463</v>
      </c>
      <c r="D45" s="48" t="s">
        <v>1047</v>
      </c>
      <c r="E45" s="48" t="s">
        <v>464</v>
      </c>
      <c r="F45" s="48"/>
      <c r="G45" s="48"/>
      <c r="H45" s="336"/>
      <c r="I45" s="337" t="s">
        <v>378</v>
      </c>
      <c r="J45" s="345">
        <v>716842</v>
      </c>
      <c r="K45" s="336">
        <v>480284</v>
      </c>
      <c r="L45" s="336">
        <v>716842</v>
      </c>
      <c r="M45" s="338">
        <v>0</v>
      </c>
      <c r="N45" s="338">
        <v>0</v>
      </c>
      <c r="O45" s="338">
        <v>0</v>
      </c>
      <c r="P45" s="339">
        <v>0</v>
      </c>
      <c r="Q45" s="340">
        <f t="shared" si="3"/>
        <v>0</v>
      </c>
      <c r="R45" s="350">
        <f t="shared" si="1"/>
        <v>0</v>
      </c>
      <c r="T45" s="349">
        <v>480284</v>
      </c>
      <c r="U45" s="343">
        <v>35</v>
      </c>
      <c r="V45" s="343">
        <v>2024</v>
      </c>
      <c r="W45" s="343">
        <v>19</v>
      </c>
      <c r="X45" s="343" t="s">
        <v>462</v>
      </c>
      <c r="Y45" s="343" t="s">
        <v>1047</v>
      </c>
      <c r="Z45" s="343" t="s">
        <v>1048</v>
      </c>
      <c r="AA45" s="343" t="s">
        <v>464</v>
      </c>
      <c r="AB45" s="343" t="s">
        <v>1049</v>
      </c>
      <c r="AC45" s="343">
        <v>716842</v>
      </c>
      <c r="AD45" s="343">
        <v>4419</v>
      </c>
      <c r="AE45" s="343" t="e">
        <v>#N/A</v>
      </c>
      <c r="AF45" s="343" t="s">
        <v>931</v>
      </c>
      <c r="AG45" s="343" t="s">
        <v>917</v>
      </c>
      <c r="AH45" s="343" t="s">
        <v>988</v>
      </c>
    </row>
    <row r="46" spans="2:34" s="335" customFormat="1" ht="36">
      <c r="B46" s="154" t="s">
        <v>465</v>
      </c>
      <c r="C46" s="48" t="s">
        <v>466</v>
      </c>
      <c r="D46" s="48" t="s">
        <v>1050</v>
      </c>
      <c r="E46" s="48" t="s">
        <v>467</v>
      </c>
      <c r="F46" s="48"/>
      <c r="G46" s="48"/>
      <c r="H46" s="336"/>
      <c r="I46" s="337" t="s">
        <v>372</v>
      </c>
      <c r="J46" s="345">
        <v>584552</v>
      </c>
      <c r="K46" s="336">
        <v>391650</v>
      </c>
      <c r="L46" s="336">
        <v>584552</v>
      </c>
      <c r="M46" s="338">
        <v>0</v>
      </c>
      <c r="N46" s="338">
        <v>0</v>
      </c>
      <c r="O46" s="338">
        <v>0</v>
      </c>
      <c r="P46" s="339">
        <v>0</v>
      </c>
      <c r="Q46" s="340">
        <f t="shared" si="3"/>
        <v>0</v>
      </c>
      <c r="R46" s="350">
        <f t="shared" si="1"/>
        <v>0</v>
      </c>
      <c r="T46" s="349">
        <v>391650</v>
      </c>
      <c r="U46" s="343">
        <v>36</v>
      </c>
      <c r="V46" s="343">
        <v>2024</v>
      </c>
      <c r="W46" s="343">
        <v>19</v>
      </c>
      <c r="X46" s="343" t="s">
        <v>465</v>
      </c>
      <c r="Y46" s="343" t="s">
        <v>1050</v>
      </c>
      <c r="Z46" s="343" t="s">
        <v>1051</v>
      </c>
      <c r="AA46" s="343" t="s">
        <v>467</v>
      </c>
      <c r="AB46" s="343" t="s">
        <v>1052</v>
      </c>
      <c r="AC46" s="343">
        <v>584552</v>
      </c>
      <c r="AD46" s="343">
        <v>3371</v>
      </c>
      <c r="AE46" s="343" t="e">
        <v>#N/A</v>
      </c>
      <c r="AF46" s="343" t="s">
        <v>916</v>
      </c>
      <c r="AG46" s="343" t="s">
        <v>917</v>
      </c>
      <c r="AH46" s="343" t="s">
        <v>918</v>
      </c>
    </row>
    <row r="47" spans="2:34" s="335" customFormat="1" ht="24">
      <c r="B47" s="154" t="s">
        <v>468</v>
      </c>
      <c r="C47" s="48" t="s">
        <v>469</v>
      </c>
      <c r="D47" s="48" t="s">
        <v>1053</v>
      </c>
      <c r="E47" s="48" t="s">
        <v>470</v>
      </c>
      <c r="F47" s="48"/>
      <c r="G47" s="48"/>
      <c r="H47" s="336"/>
      <c r="I47" s="337" t="s">
        <v>378</v>
      </c>
      <c r="J47" s="345">
        <v>442194</v>
      </c>
      <c r="K47" s="336">
        <v>296270</v>
      </c>
      <c r="L47" s="336">
        <v>442194</v>
      </c>
      <c r="M47" s="338">
        <v>0</v>
      </c>
      <c r="N47" s="338">
        <v>0</v>
      </c>
      <c r="O47" s="338">
        <v>0</v>
      </c>
      <c r="P47" s="339">
        <v>0</v>
      </c>
      <c r="Q47" s="340">
        <f t="shared" si="3"/>
        <v>0</v>
      </c>
      <c r="R47" s="350">
        <f t="shared" si="1"/>
        <v>0</v>
      </c>
      <c r="T47" s="349">
        <v>296270</v>
      </c>
      <c r="U47" s="343">
        <v>37</v>
      </c>
      <c r="V47" s="343">
        <v>2024</v>
      </c>
      <c r="W47" s="343">
        <v>19</v>
      </c>
      <c r="X47" s="343" t="s">
        <v>468</v>
      </c>
      <c r="Y47" s="343" t="s">
        <v>1053</v>
      </c>
      <c r="Z47" s="343" t="s">
        <v>1054</v>
      </c>
      <c r="AA47" s="343" t="s">
        <v>470</v>
      </c>
      <c r="AB47" s="343" t="s">
        <v>1055</v>
      </c>
      <c r="AC47" s="343">
        <v>442194</v>
      </c>
      <c r="AD47" s="343">
        <v>4419</v>
      </c>
      <c r="AE47" s="343" t="s">
        <v>1008</v>
      </c>
      <c r="AF47" s="343" t="s">
        <v>931</v>
      </c>
      <c r="AG47" s="343" t="s">
        <v>924</v>
      </c>
      <c r="AH47" s="343" t="s">
        <v>940</v>
      </c>
    </row>
    <row r="48" spans="2:34" s="335" customFormat="1" ht="24">
      <c r="B48" s="154" t="s">
        <v>471</v>
      </c>
      <c r="C48" s="48" t="s">
        <v>472</v>
      </c>
      <c r="D48" s="48" t="s">
        <v>1056</v>
      </c>
      <c r="E48" s="48" t="s">
        <v>473</v>
      </c>
      <c r="F48" s="48"/>
      <c r="G48" s="48"/>
      <c r="H48" s="336"/>
      <c r="I48" s="337" t="s">
        <v>378</v>
      </c>
      <c r="J48" s="345">
        <v>424580</v>
      </c>
      <c r="K48" s="336">
        <v>284469</v>
      </c>
      <c r="L48" s="336">
        <v>424580</v>
      </c>
      <c r="M48" s="338">
        <v>0</v>
      </c>
      <c r="N48" s="338">
        <v>0</v>
      </c>
      <c r="O48" s="338">
        <v>0</v>
      </c>
      <c r="P48" s="339">
        <v>0</v>
      </c>
      <c r="Q48" s="340">
        <f t="shared" si="3"/>
        <v>0</v>
      </c>
      <c r="R48" s="350">
        <f t="shared" si="1"/>
        <v>0</v>
      </c>
      <c r="T48" s="349">
        <v>284469</v>
      </c>
      <c r="U48" s="343">
        <v>38</v>
      </c>
      <c r="V48" s="343">
        <v>2024</v>
      </c>
      <c r="W48" s="343">
        <v>16</v>
      </c>
      <c r="X48" s="343" t="s">
        <v>471</v>
      </c>
      <c r="Y48" s="343" t="s">
        <v>1056</v>
      </c>
      <c r="Z48" s="343" t="s">
        <v>1057</v>
      </c>
      <c r="AA48" s="343" t="s">
        <v>473</v>
      </c>
      <c r="AB48" s="343" t="s">
        <v>1058</v>
      </c>
      <c r="AC48" s="343">
        <v>424580</v>
      </c>
      <c r="AD48" s="343">
        <v>4419</v>
      </c>
      <c r="AE48" s="343" t="s">
        <v>1008</v>
      </c>
      <c r="AF48" s="343" t="s">
        <v>931</v>
      </c>
      <c r="AG48" s="343" t="s">
        <v>924</v>
      </c>
      <c r="AH48" s="343" t="s">
        <v>984</v>
      </c>
    </row>
    <row r="49" spans="2:34" s="335" customFormat="1">
      <c r="B49" s="154" t="s">
        <v>474</v>
      </c>
      <c r="C49" s="48" t="s">
        <v>475</v>
      </c>
      <c r="D49" s="48" t="s">
        <v>1059</v>
      </c>
      <c r="E49" s="48" t="s">
        <v>476</v>
      </c>
      <c r="F49" s="48"/>
      <c r="G49" s="48"/>
      <c r="H49" s="336"/>
      <c r="I49" s="337" t="s">
        <v>372</v>
      </c>
      <c r="J49" s="345">
        <v>411806</v>
      </c>
      <c r="K49" s="336">
        <v>275910</v>
      </c>
      <c r="L49" s="336">
        <v>411806</v>
      </c>
      <c r="M49" s="338">
        <v>0</v>
      </c>
      <c r="N49" s="338">
        <v>0</v>
      </c>
      <c r="O49" s="338">
        <v>0</v>
      </c>
      <c r="P49" s="339">
        <v>0</v>
      </c>
      <c r="Q49" s="340">
        <f t="shared" si="3"/>
        <v>0</v>
      </c>
      <c r="R49" s="350">
        <f t="shared" si="1"/>
        <v>0</v>
      </c>
      <c r="T49" s="349">
        <v>275910</v>
      </c>
      <c r="U49" s="343">
        <v>39</v>
      </c>
      <c r="V49" s="343">
        <v>2024</v>
      </c>
      <c r="W49" s="343">
        <v>14</v>
      </c>
      <c r="X49" s="343" t="s">
        <v>474</v>
      </c>
      <c r="Y49" s="343" t="s">
        <v>1059</v>
      </c>
      <c r="Z49" s="343" t="s">
        <v>1060</v>
      </c>
      <c r="AA49" s="343" t="s">
        <v>476</v>
      </c>
      <c r="AB49" s="343" t="s">
        <v>1061</v>
      </c>
      <c r="AC49" s="343">
        <v>411806</v>
      </c>
      <c r="AD49" s="343">
        <v>3371</v>
      </c>
      <c r="AE49" s="343" t="e">
        <v>#N/A</v>
      </c>
      <c r="AF49" s="343" t="s">
        <v>916</v>
      </c>
      <c r="AG49" s="343" t="s">
        <v>917</v>
      </c>
      <c r="AH49" s="343" t="s">
        <v>918</v>
      </c>
    </row>
    <row r="50" spans="2:34" s="335" customFormat="1" ht="48">
      <c r="B50" s="154" t="s">
        <v>477</v>
      </c>
      <c r="C50" s="48" t="s">
        <v>478</v>
      </c>
      <c r="D50" s="48" t="s">
        <v>1062</v>
      </c>
      <c r="E50" s="48" t="s">
        <v>479</v>
      </c>
      <c r="F50" s="48"/>
      <c r="G50" s="48"/>
      <c r="H50" s="336"/>
      <c r="I50" s="337" t="s">
        <v>378</v>
      </c>
      <c r="J50" s="345">
        <v>704803</v>
      </c>
      <c r="K50" s="336">
        <v>472218</v>
      </c>
      <c r="L50" s="336">
        <v>704803</v>
      </c>
      <c r="M50" s="338">
        <v>0</v>
      </c>
      <c r="N50" s="338">
        <v>0</v>
      </c>
      <c r="O50" s="338">
        <v>0</v>
      </c>
      <c r="P50" s="339">
        <v>0</v>
      </c>
      <c r="Q50" s="340">
        <f t="shared" si="3"/>
        <v>0</v>
      </c>
      <c r="R50" s="350">
        <f t="shared" si="1"/>
        <v>0</v>
      </c>
      <c r="T50" s="349">
        <v>472218</v>
      </c>
      <c r="U50" s="343">
        <v>40</v>
      </c>
      <c r="V50" s="343">
        <v>2024</v>
      </c>
      <c r="W50" s="343">
        <v>14</v>
      </c>
      <c r="X50" s="343" t="s">
        <v>477</v>
      </c>
      <c r="Y50" s="343" t="s">
        <v>1062</v>
      </c>
      <c r="Z50" s="343" t="s">
        <v>1063</v>
      </c>
      <c r="AA50" s="343" t="s">
        <v>479</v>
      </c>
      <c r="AB50" s="343" t="s">
        <v>1064</v>
      </c>
      <c r="AC50" s="343">
        <v>704803</v>
      </c>
      <c r="AD50" s="343">
        <v>4419</v>
      </c>
      <c r="AE50" s="343" t="s">
        <v>1008</v>
      </c>
      <c r="AF50" s="343" t="s">
        <v>931</v>
      </c>
      <c r="AG50" s="343" t="s">
        <v>924</v>
      </c>
      <c r="AH50" s="343" t="s">
        <v>940</v>
      </c>
    </row>
    <row r="51" spans="2:34" s="335" customFormat="1" ht="24">
      <c r="B51" s="154" t="s">
        <v>480</v>
      </c>
      <c r="C51" s="48" t="s">
        <v>481</v>
      </c>
      <c r="D51" s="48" t="s">
        <v>1065</v>
      </c>
      <c r="E51" s="48" t="s">
        <v>482</v>
      </c>
      <c r="F51" s="48"/>
      <c r="G51" s="48"/>
      <c r="H51" s="336"/>
      <c r="I51" s="337" t="s">
        <v>375</v>
      </c>
      <c r="J51" s="345">
        <v>700084</v>
      </c>
      <c r="K51" s="336">
        <v>469056</v>
      </c>
      <c r="L51" s="336">
        <v>700084</v>
      </c>
      <c r="M51" s="338">
        <v>0</v>
      </c>
      <c r="N51" s="338">
        <v>0</v>
      </c>
      <c r="O51" s="338">
        <v>0</v>
      </c>
      <c r="P51" s="339">
        <v>0</v>
      </c>
      <c r="Q51" s="340">
        <f t="shared" si="3"/>
        <v>0</v>
      </c>
      <c r="R51" s="350">
        <f t="shared" si="1"/>
        <v>0</v>
      </c>
      <c r="T51" s="349">
        <v>469056</v>
      </c>
      <c r="U51" s="343">
        <v>41</v>
      </c>
      <c r="V51" s="343">
        <v>2024</v>
      </c>
      <c r="W51" s="343">
        <v>19</v>
      </c>
      <c r="X51" s="343" t="s">
        <v>480</v>
      </c>
      <c r="Y51" s="343" t="s">
        <v>1065</v>
      </c>
      <c r="Z51" s="343" t="s">
        <v>1066</v>
      </c>
      <c r="AA51" s="343" t="s">
        <v>482</v>
      </c>
      <c r="AB51" s="343" t="s">
        <v>1067</v>
      </c>
      <c r="AC51" s="343">
        <v>700084</v>
      </c>
      <c r="AD51" s="343">
        <v>6141</v>
      </c>
      <c r="AE51" s="343" t="e">
        <v>#N/A</v>
      </c>
      <c r="AF51" s="343" t="s">
        <v>923</v>
      </c>
      <c r="AG51" s="343" t="s">
        <v>924</v>
      </c>
      <c r="AH51" s="343" t="s">
        <v>940</v>
      </c>
    </row>
    <row r="52" spans="2:34" s="335" customFormat="1">
      <c r="B52" s="154" t="s">
        <v>483</v>
      </c>
      <c r="C52" s="48" t="s">
        <v>484</v>
      </c>
      <c r="D52" s="48" t="s">
        <v>1068</v>
      </c>
      <c r="E52" s="48" t="s">
        <v>485</v>
      </c>
      <c r="F52" s="48"/>
      <c r="G52" s="48"/>
      <c r="H52" s="336"/>
      <c r="I52" s="337" t="s">
        <v>375</v>
      </c>
      <c r="J52" s="345">
        <v>840222</v>
      </c>
      <c r="K52" s="336">
        <v>562949</v>
      </c>
      <c r="L52" s="336">
        <v>840222</v>
      </c>
      <c r="M52" s="338">
        <v>0</v>
      </c>
      <c r="N52" s="338">
        <v>0</v>
      </c>
      <c r="O52" s="338">
        <v>0</v>
      </c>
      <c r="P52" s="339">
        <v>0</v>
      </c>
      <c r="Q52" s="340">
        <f t="shared" si="3"/>
        <v>0</v>
      </c>
      <c r="R52" s="350">
        <f t="shared" si="1"/>
        <v>0</v>
      </c>
      <c r="T52" s="349">
        <v>562949</v>
      </c>
      <c r="U52" s="343">
        <v>42</v>
      </c>
      <c r="V52" s="343">
        <v>2024</v>
      </c>
      <c r="W52" s="343">
        <v>14</v>
      </c>
      <c r="X52" s="343" t="s">
        <v>483</v>
      </c>
      <c r="Y52" s="343" t="s">
        <v>1068</v>
      </c>
      <c r="Z52" s="343" t="s">
        <v>1069</v>
      </c>
      <c r="AA52" s="343" t="s">
        <v>485</v>
      </c>
      <c r="AB52" s="343" t="s">
        <v>1070</v>
      </c>
      <c r="AC52" s="343">
        <v>840222</v>
      </c>
      <c r="AD52" s="343">
        <v>6141</v>
      </c>
      <c r="AE52" s="343" t="e">
        <v>#N/A</v>
      </c>
      <c r="AF52" s="343" t="s">
        <v>923</v>
      </c>
      <c r="AG52" s="343" t="s">
        <v>924</v>
      </c>
      <c r="AH52" s="343" t="s">
        <v>925</v>
      </c>
    </row>
    <row r="53" spans="2:34" s="335" customFormat="1" ht="48">
      <c r="B53" s="154" t="s">
        <v>486</v>
      </c>
      <c r="C53" s="48" t="s">
        <v>487</v>
      </c>
      <c r="D53" s="48" t="s">
        <v>1071</v>
      </c>
      <c r="E53" s="48" t="s">
        <v>488</v>
      </c>
      <c r="F53" s="48"/>
      <c r="G53" s="48"/>
      <c r="H53" s="336"/>
      <c r="I53" s="337" t="s">
        <v>378</v>
      </c>
      <c r="J53" s="345">
        <v>668446</v>
      </c>
      <c r="K53" s="336">
        <v>447859</v>
      </c>
      <c r="L53" s="336">
        <v>668446</v>
      </c>
      <c r="M53" s="338">
        <v>0</v>
      </c>
      <c r="N53" s="338">
        <v>0</v>
      </c>
      <c r="O53" s="338">
        <v>0</v>
      </c>
      <c r="P53" s="339">
        <v>0</v>
      </c>
      <c r="Q53" s="340">
        <f t="shared" si="3"/>
        <v>0</v>
      </c>
      <c r="R53" s="350">
        <f t="shared" si="1"/>
        <v>0</v>
      </c>
      <c r="T53" s="349">
        <v>447859</v>
      </c>
      <c r="U53" s="343">
        <v>43</v>
      </c>
      <c r="V53" s="343">
        <v>2024</v>
      </c>
      <c r="W53" s="343">
        <v>19</v>
      </c>
      <c r="X53" s="343" t="s">
        <v>486</v>
      </c>
      <c r="Y53" s="343" t="s">
        <v>1071</v>
      </c>
      <c r="Z53" s="343" t="s">
        <v>1072</v>
      </c>
      <c r="AA53" s="343" t="s">
        <v>488</v>
      </c>
      <c r="AB53" s="343" t="s">
        <v>1073</v>
      </c>
      <c r="AC53" s="343">
        <v>668446</v>
      </c>
      <c r="AD53" s="343">
        <v>4419</v>
      </c>
      <c r="AE53" s="343" t="s">
        <v>1008</v>
      </c>
      <c r="AF53" s="343" t="s">
        <v>931</v>
      </c>
      <c r="AG53" s="343" t="s">
        <v>924</v>
      </c>
      <c r="AH53" s="343" t="s">
        <v>925</v>
      </c>
    </row>
    <row r="54" spans="2:34" s="335" customFormat="1">
      <c r="B54" s="154" t="s">
        <v>489</v>
      </c>
      <c r="C54" s="48" t="s">
        <v>490</v>
      </c>
      <c r="D54" s="48" t="s">
        <v>1074</v>
      </c>
      <c r="E54" s="48" t="s">
        <v>491</v>
      </c>
      <c r="F54" s="48"/>
      <c r="G54" s="48"/>
      <c r="H54" s="336"/>
      <c r="I54" s="337" t="s">
        <v>375</v>
      </c>
      <c r="J54" s="345">
        <v>546525</v>
      </c>
      <c r="K54" s="336">
        <v>366172</v>
      </c>
      <c r="L54" s="336">
        <v>546525</v>
      </c>
      <c r="M54" s="338">
        <v>0</v>
      </c>
      <c r="N54" s="338">
        <v>0</v>
      </c>
      <c r="O54" s="338">
        <v>0</v>
      </c>
      <c r="P54" s="339">
        <v>0</v>
      </c>
      <c r="Q54" s="340">
        <f t="shared" si="3"/>
        <v>0</v>
      </c>
      <c r="R54" s="350">
        <f t="shared" si="1"/>
        <v>0</v>
      </c>
      <c r="T54" s="349">
        <v>366172</v>
      </c>
      <c r="U54" s="343">
        <v>44</v>
      </c>
      <c r="V54" s="343">
        <v>2024</v>
      </c>
      <c r="W54" s="343">
        <v>19</v>
      </c>
      <c r="X54" s="343" t="s">
        <v>489</v>
      </c>
      <c r="Y54" s="343" t="s">
        <v>1074</v>
      </c>
      <c r="Z54" s="343" t="s">
        <v>1075</v>
      </c>
      <c r="AA54" s="343" t="s">
        <v>491</v>
      </c>
      <c r="AB54" s="343" t="s">
        <v>1076</v>
      </c>
      <c r="AC54" s="343">
        <v>546525</v>
      </c>
      <c r="AD54" s="343">
        <v>6141</v>
      </c>
      <c r="AE54" s="343" t="e">
        <v>#N/A</v>
      </c>
      <c r="AF54" s="343" t="s">
        <v>923</v>
      </c>
      <c r="AG54" s="343" t="s">
        <v>924</v>
      </c>
      <c r="AH54" s="343" t="s">
        <v>925</v>
      </c>
    </row>
    <row r="55" spans="2:34" s="335" customFormat="1" ht="24">
      <c r="B55" s="154" t="s">
        <v>492</v>
      </c>
      <c r="C55" s="48" t="s">
        <v>493</v>
      </c>
      <c r="D55" s="48" t="s">
        <v>1077</v>
      </c>
      <c r="E55" s="48" t="s">
        <v>494</v>
      </c>
      <c r="F55" s="48"/>
      <c r="G55" s="48"/>
      <c r="H55" s="336"/>
      <c r="I55" s="337" t="s">
        <v>372</v>
      </c>
      <c r="J55" s="345">
        <v>596600</v>
      </c>
      <c r="K55" s="336">
        <v>399722</v>
      </c>
      <c r="L55" s="336">
        <v>596600</v>
      </c>
      <c r="M55" s="338">
        <v>0</v>
      </c>
      <c r="N55" s="338">
        <v>0</v>
      </c>
      <c r="O55" s="338">
        <v>0</v>
      </c>
      <c r="P55" s="339">
        <v>0</v>
      </c>
      <c r="Q55" s="340">
        <f t="shared" si="3"/>
        <v>0</v>
      </c>
      <c r="R55" s="350">
        <f t="shared" si="1"/>
        <v>0</v>
      </c>
      <c r="T55" s="349">
        <v>399722</v>
      </c>
      <c r="U55" s="343">
        <v>45</v>
      </c>
      <c r="V55" s="343">
        <v>2024</v>
      </c>
      <c r="W55" s="343">
        <v>19</v>
      </c>
      <c r="X55" s="343" t="s">
        <v>492</v>
      </c>
      <c r="Y55" s="343" t="s">
        <v>1077</v>
      </c>
      <c r="Z55" s="343" t="s">
        <v>1078</v>
      </c>
      <c r="AA55" s="343" t="s">
        <v>494</v>
      </c>
      <c r="AB55" s="343" t="s">
        <v>1079</v>
      </c>
      <c r="AC55" s="343">
        <v>596600</v>
      </c>
      <c r="AD55" s="343">
        <v>3371</v>
      </c>
      <c r="AE55" s="343" t="e">
        <v>#N/A</v>
      </c>
      <c r="AF55" s="343" t="s">
        <v>916</v>
      </c>
      <c r="AG55" s="343" t="s">
        <v>917</v>
      </c>
      <c r="AH55" s="343" t="s">
        <v>918</v>
      </c>
    </row>
    <row r="56" spans="2:34" s="335" customFormat="1" ht="24">
      <c r="B56" s="154" t="s">
        <v>495</v>
      </c>
      <c r="C56" s="48" t="s">
        <v>496</v>
      </c>
      <c r="D56" s="48" t="s">
        <v>1080</v>
      </c>
      <c r="E56" s="48" t="s">
        <v>497</v>
      </c>
      <c r="F56" s="48"/>
      <c r="G56" s="48"/>
      <c r="H56" s="336"/>
      <c r="I56" s="337" t="s">
        <v>375</v>
      </c>
      <c r="J56" s="345">
        <v>464779</v>
      </c>
      <c r="K56" s="336">
        <v>311402</v>
      </c>
      <c r="L56" s="336">
        <v>464779</v>
      </c>
      <c r="M56" s="338">
        <v>0</v>
      </c>
      <c r="N56" s="338">
        <v>0</v>
      </c>
      <c r="O56" s="338">
        <v>0</v>
      </c>
      <c r="P56" s="339">
        <v>0</v>
      </c>
      <c r="Q56" s="340">
        <f t="shared" si="3"/>
        <v>0</v>
      </c>
      <c r="R56" s="350">
        <f t="shared" si="1"/>
        <v>0</v>
      </c>
      <c r="T56" s="349">
        <v>311402</v>
      </c>
      <c r="U56" s="343">
        <v>46</v>
      </c>
      <c r="V56" s="343">
        <v>2024</v>
      </c>
      <c r="W56" s="343">
        <v>16</v>
      </c>
      <c r="X56" s="343" t="s">
        <v>495</v>
      </c>
      <c r="Y56" s="343" t="s">
        <v>1080</v>
      </c>
      <c r="Z56" s="343" t="s">
        <v>1081</v>
      </c>
      <c r="AA56" s="343" t="s">
        <v>497</v>
      </c>
      <c r="AB56" s="343" t="s">
        <v>1082</v>
      </c>
      <c r="AC56" s="343">
        <v>464779</v>
      </c>
      <c r="AD56" s="343">
        <v>6151</v>
      </c>
      <c r="AE56" s="343" t="e">
        <v>#N/A</v>
      </c>
      <c r="AF56" s="343" t="s">
        <v>923</v>
      </c>
      <c r="AG56" s="343" t="s">
        <v>924</v>
      </c>
      <c r="AH56" s="343" t="s">
        <v>500</v>
      </c>
    </row>
    <row r="57" spans="2:34" s="335" customFormat="1" ht="24">
      <c r="B57" s="154" t="s">
        <v>498</v>
      </c>
      <c r="C57" s="48" t="s">
        <v>499</v>
      </c>
      <c r="D57" s="48" t="s">
        <v>1083</v>
      </c>
      <c r="E57" s="48" t="s">
        <v>500</v>
      </c>
      <c r="F57" s="48"/>
      <c r="G57" s="48"/>
      <c r="H57" s="336"/>
      <c r="I57" s="337" t="s">
        <v>378</v>
      </c>
      <c r="J57" s="345">
        <v>530926</v>
      </c>
      <c r="K57" s="336">
        <v>355720</v>
      </c>
      <c r="L57" s="336">
        <v>530926</v>
      </c>
      <c r="M57" s="338">
        <v>0</v>
      </c>
      <c r="N57" s="338">
        <v>0</v>
      </c>
      <c r="O57" s="338">
        <v>0</v>
      </c>
      <c r="P57" s="339">
        <v>0</v>
      </c>
      <c r="Q57" s="340">
        <f t="shared" si="3"/>
        <v>0</v>
      </c>
      <c r="R57" s="350">
        <f t="shared" si="1"/>
        <v>0</v>
      </c>
      <c r="T57" s="349">
        <v>355720</v>
      </c>
      <c r="U57" s="343">
        <v>47</v>
      </c>
      <c r="V57" s="343">
        <v>2024</v>
      </c>
      <c r="W57" s="343">
        <v>19</v>
      </c>
      <c r="X57" s="343" t="s">
        <v>498</v>
      </c>
      <c r="Y57" s="343" t="s">
        <v>1083</v>
      </c>
      <c r="Z57" s="343" t="s">
        <v>1084</v>
      </c>
      <c r="AA57" s="343" t="s">
        <v>500</v>
      </c>
      <c r="AB57" s="343" t="s">
        <v>1085</v>
      </c>
      <c r="AC57" s="343">
        <v>530926</v>
      </c>
      <c r="AD57" s="343">
        <v>4419</v>
      </c>
      <c r="AE57" s="343" t="s">
        <v>1008</v>
      </c>
      <c r="AF57" s="343" t="s">
        <v>931</v>
      </c>
      <c r="AG57" s="343" t="s">
        <v>924</v>
      </c>
      <c r="AH57" s="343" t="s">
        <v>500</v>
      </c>
    </row>
    <row r="58" spans="2:34" s="335" customFormat="1">
      <c r="B58" s="154" t="s">
        <v>501</v>
      </c>
      <c r="C58" s="48" t="s">
        <v>502</v>
      </c>
      <c r="D58" s="48" t="s">
        <v>1086</v>
      </c>
      <c r="E58" s="48" t="s">
        <v>503</v>
      </c>
      <c r="F58" s="48"/>
      <c r="G58" s="48"/>
      <c r="H58" s="336"/>
      <c r="I58" s="337" t="s">
        <v>378</v>
      </c>
      <c r="J58" s="345">
        <v>461577</v>
      </c>
      <c r="K58" s="336">
        <v>309257</v>
      </c>
      <c r="L58" s="336">
        <v>461577</v>
      </c>
      <c r="M58" s="338">
        <v>0</v>
      </c>
      <c r="N58" s="338">
        <v>0</v>
      </c>
      <c r="O58" s="338">
        <v>0</v>
      </c>
      <c r="P58" s="339">
        <v>0</v>
      </c>
      <c r="Q58" s="340">
        <f t="shared" si="3"/>
        <v>0</v>
      </c>
      <c r="R58" s="350">
        <f t="shared" si="1"/>
        <v>0</v>
      </c>
      <c r="T58" s="349">
        <v>309257</v>
      </c>
      <c r="U58" s="343">
        <v>48</v>
      </c>
      <c r="V58" s="343">
        <v>2024</v>
      </c>
      <c r="W58" s="343">
        <v>19</v>
      </c>
      <c r="X58" s="343" t="s">
        <v>501</v>
      </c>
      <c r="Y58" s="343" t="s">
        <v>1086</v>
      </c>
      <c r="Z58" s="343" t="s">
        <v>1087</v>
      </c>
      <c r="AA58" s="343" t="s">
        <v>503</v>
      </c>
      <c r="AB58" s="343" t="s">
        <v>1088</v>
      </c>
      <c r="AC58" s="343">
        <v>461577</v>
      </c>
      <c r="AD58" s="343">
        <v>4419</v>
      </c>
      <c r="AE58" s="343" t="s">
        <v>1008</v>
      </c>
      <c r="AF58" s="343" t="s">
        <v>931</v>
      </c>
      <c r="AG58" s="343" t="s">
        <v>917</v>
      </c>
      <c r="AH58" s="343" t="s">
        <v>503</v>
      </c>
    </row>
    <row r="59" spans="2:34" s="335" customFormat="1">
      <c r="B59" s="154" t="s">
        <v>504</v>
      </c>
      <c r="C59" s="48" t="s">
        <v>505</v>
      </c>
      <c r="D59" s="48" t="s">
        <v>1089</v>
      </c>
      <c r="E59" s="48" t="s">
        <v>506</v>
      </c>
      <c r="F59" s="48"/>
      <c r="G59" s="48"/>
      <c r="H59" s="336"/>
      <c r="I59" s="337" t="s">
        <v>375</v>
      </c>
      <c r="J59" s="345">
        <v>896240</v>
      </c>
      <c r="K59" s="336">
        <v>600481</v>
      </c>
      <c r="L59" s="336">
        <v>896240</v>
      </c>
      <c r="M59" s="338">
        <v>0</v>
      </c>
      <c r="N59" s="338">
        <v>0</v>
      </c>
      <c r="O59" s="338">
        <v>0</v>
      </c>
      <c r="P59" s="339">
        <v>0</v>
      </c>
      <c r="Q59" s="340">
        <f t="shared" si="3"/>
        <v>0</v>
      </c>
      <c r="R59" s="350">
        <f t="shared" si="1"/>
        <v>0</v>
      </c>
      <c r="T59" s="349">
        <v>600481</v>
      </c>
      <c r="U59" s="343">
        <v>49</v>
      </c>
      <c r="V59" s="343">
        <v>2024</v>
      </c>
      <c r="W59" s="343">
        <v>14</v>
      </c>
      <c r="X59" s="343" t="s">
        <v>504</v>
      </c>
      <c r="Y59" s="343" t="s">
        <v>1089</v>
      </c>
      <c r="Z59" s="343" t="s">
        <v>1090</v>
      </c>
      <c r="AA59" s="343" t="s">
        <v>506</v>
      </c>
      <c r="AB59" s="343" t="s">
        <v>1091</v>
      </c>
      <c r="AC59" s="343">
        <v>896240</v>
      </c>
      <c r="AD59" s="343">
        <v>6141</v>
      </c>
      <c r="AE59" s="343" t="e">
        <v>#N/A</v>
      </c>
      <c r="AF59" s="343" t="s">
        <v>923</v>
      </c>
      <c r="AG59" s="343" t="s">
        <v>924</v>
      </c>
      <c r="AH59" s="343" t="s">
        <v>1092</v>
      </c>
    </row>
    <row r="60" spans="2:34" s="335" customFormat="1" ht="24">
      <c r="B60" s="154" t="s">
        <v>507</v>
      </c>
      <c r="C60" s="48" t="s">
        <v>508</v>
      </c>
      <c r="D60" s="48" t="s">
        <v>1093</v>
      </c>
      <c r="E60" s="48" t="s">
        <v>509</v>
      </c>
      <c r="F60" s="48"/>
      <c r="G60" s="48"/>
      <c r="H60" s="336"/>
      <c r="I60" s="337" t="s">
        <v>375</v>
      </c>
      <c r="J60" s="345">
        <v>482085</v>
      </c>
      <c r="K60" s="336">
        <v>322997</v>
      </c>
      <c r="L60" s="336">
        <v>482085</v>
      </c>
      <c r="M60" s="338">
        <v>0</v>
      </c>
      <c r="N60" s="338">
        <v>0</v>
      </c>
      <c r="O60" s="338">
        <v>0</v>
      </c>
      <c r="P60" s="339">
        <v>0</v>
      </c>
      <c r="Q60" s="340">
        <f t="shared" si="3"/>
        <v>0</v>
      </c>
      <c r="R60" s="350">
        <f t="shared" si="1"/>
        <v>0</v>
      </c>
      <c r="T60" s="349">
        <v>322997</v>
      </c>
      <c r="U60" s="343">
        <v>50</v>
      </c>
      <c r="V60" s="343">
        <v>2024</v>
      </c>
      <c r="W60" s="343">
        <v>14</v>
      </c>
      <c r="X60" s="343" t="s">
        <v>507</v>
      </c>
      <c r="Y60" s="343" t="s">
        <v>1093</v>
      </c>
      <c r="Z60" s="343" t="s">
        <v>1094</v>
      </c>
      <c r="AA60" s="343" t="s">
        <v>509</v>
      </c>
      <c r="AB60" s="343" t="s">
        <v>1095</v>
      </c>
      <c r="AC60" s="343">
        <v>482085</v>
      </c>
      <c r="AD60" s="343">
        <v>6141</v>
      </c>
      <c r="AE60" s="343" t="e">
        <v>#N/A</v>
      </c>
      <c r="AF60" s="343" t="s">
        <v>923</v>
      </c>
      <c r="AG60" s="343" t="s">
        <v>924</v>
      </c>
      <c r="AH60" s="343" t="s">
        <v>925</v>
      </c>
    </row>
    <row r="61" spans="2:34" s="335" customFormat="1" ht="36">
      <c r="B61" s="154" t="s">
        <v>510</v>
      </c>
      <c r="C61" s="48" t="s">
        <v>511</v>
      </c>
      <c r="D61" s="48" t="s">
        <v>1096</v>
      </c>
      <c r="E61" s="48" t="s">
        <v>512</v>
      </c>
      <c r="F61" s="48"/>
      <c r="G61" s="48"/>
      <c r="H61" s="336"/>
      <c r="I61" s="337" t="s">
        <v>378</v>
      </c>
      <c r="J61" s="345">
        <v>482363</v>
      </c>
      <c r="K61" s="336">
        <v>323183</v>
      </c>
      <c r="L61" s="336">
        <v>482363</v>
      </c>
      <c r="M61" s="338">
        <v>0</v>
      </c>
      <c r="N61" s="338">
        <v>0</v>
      </c>
      <c r="O61" s="338">
        <v>0</v>
      </c>
      <c r="P61" s="339">
        <v>0</v>
      </c>
      <c r="Q61" s="340">
        <f t="shared" si="3"/>
        <v>0</v>
      </c>
      <c r="R61" s="350">
        <f t="shared" si="1"/>
        <v>0</v>
      </c>
      <c r="T61" s="349">
        <v>323183</v>
      </c>
      <c r="U61" s="343">
        <v>51</v>
      </c>
      <c r="V61" s="343">
        <v>2024</v>
      </c>
      <c r="W61" s="343">
        <v>16</v>
      </c>
      <c r="X61" s="343" t="s">
        <v>510</v>
      </c>
      <c r="Y61" s="343" t="s">
        <v>1096</v>
      </c>
      <c r="Z61" s="343" t="s">
        <v>1097</v>
      </c>
      <c r="AA61" s="343" t="s">
        <v>512</v>
      </c>
      <c r="AB61" s="343" t="s">
        <v>1098</v>
      </c>
      <c r="AC61" s="343">
        <v>482363</v>
      </c>
      <c r="AD61" s="343">
        <v>4419</v>
      </c>
      <c r="AE61" s="343" t="s">
        <v>1008</v>
      </c>
      <c r="AF61" s="343" t="s">
        <v>931</v>
      </c>
      <c r="AG61" s="343" t="s">
        <v>924</v>
      </c>
      <c r="AH61" s="343" t="s">
        <v>945</v>
      </c>
    </row>
    <row r="62" spans="2:34" s="335" customFormat="1" ht="48">
      <c r="B62" s="154" t="s">
        <v>513</v>
      </c>
      <c r="C62" s="48" t="s">
        <v>514</v>
      </c>
      <c r="D62" s="48" t="s">
        <v>1099</v>
      </c>
      <c r="E62" s="48" t="s">
        <v>515</v>
      </c>
      <c r="F62" s="48"/>
      <c r="G62" s="48"/>
      <c r="H62" s="336"/>
      <c r="I62" s="337" t="s">
        <v>375</v>
      </c>
      <c r="J62" s="345">
        <v>504873</v>
      </c>
      <c r="K62" s="336">
        <v>338265</v>
      </c>
      <c r="L62" s="336">
        <v>504873</v>
      </c>
      <c r="M62" s="338">
        <v>0</v>
      </c>
      <c r="N62" s="338">
        <v>0</v>
      </c>
      <c r="O62" s="338">
        <v>0</v>
      </c>
      <c r="P62" s="339">
        <v>0</v>
      </c>
      <c r="Q62" s="340">
        <f t="shared" si="3"/>
        <v>0</v>
      </c>
      <c r="R62" s="350">
        <f t="shared" si="1"/>
        <v>0</v>
      </c>
      <c r="T62" s="349">
        <v>338265</v>
      </c>
      <c r="U62" s="343">
        <v>52</v>
      </c>
      <c r="V62" s="343">
        <v>2024</v>
      </c>
      <c r="W62" s="343">
        <v>19</v>
      </c>
      <c r="X62" s="343" t="s">
        <v>513</v>
      </c>
      <c r="Y62" s="343" t="s">
        <v>1099</v>
      </c>
      <c r="Z62" s="343" t="s">
        <v>1100</v>
      </c>
      <c r="AA62" s="343" t="s">
        <v>515</v>
      </c>
      <c r="AB62" s="343" t="s">
        <v>1101</v>
      </c>
      <c r="AC62" s="343">
        <v>504873</v>
      </c>
      <c r="AD62" s="343">
        <v>6151</v>
      </c>
      <c r="AE62" s="343" t="e">
        <v>#N/A</v>
      </c>
      <c r="AF62" s="343" t="s">
        <v>923</v>
      </c>
      <c r="AG62" s="343" t="s">
        <v>924</v>
      </c>
      <c r="AH62" s="343" t="s">
        <v>500</v>
      </c>
    </row>
    <row r="63" spans="2:34" s="335" customFormat="1" ht="24">
      <c r="B63" s="154" t="s">
        <v>516</v>
      </c>
      <c r="C63" s="48" t="s">
        <v>517</v>
      </c>
      <c r="D63" s="48" t="s">
        <v>1102</v>
      </c>
      <c r="E63" s="48" t="s">
        <v>518</v>
      </c>
      <c r="F63" s="48"/>
      <c r="G63" s="48"/>
      <c r="H63" s="336"/>
      <c r="I63" s="337" t="s">
        <v>372</v>
      </c>
      <c r="J63" s="345">
        <v>1057647</v>
      </c>
      <c r="K63" s="336">
        <v>708623</v>
      </c>
      <c r="L63" s="336">
        <v>1057647</v>
      </c>
      <c r="M63" s="338">
        <v>0</v>
      </c>
      <c r="N63" s="338">
        <v>0</v>
      </c>
      <c r="O63" s="338">
        <v>0</v>
      </c>
      <c r="P63" s="339">
        <v>0</v>
      </c>
      <c r="Q63" s="340">
        <f t="shared" si="3"/>
        <v>0</v>
      </c>
      <c r="R63" s="350">
        <f t="shared" si="1"/>
        <v>0</v>
      </c>
      <c r="T63" s="349">
        <v>708623</v>
      </c>
      <c r="U63" s="343">
        <v>53</v>
      </c>
      <c r="V63" s="343">
        <v>2024</v>
      </c>
      <c r="W63" s="343">
        <v>16</v>
      </c>
      <c r="X63" s="343" t="s">
        <v>516</v>
      </c>
      <c r="Y63" s="343" t="s">
        <v>1102</v>
      </c>
      <c r="Z63" s="343" t="s">
        <v>1103</v>
      </c>
      <c r="AA63" s="343" t="s">
        <v>518</v>
      </c>
      <c r="AB63" s="343" t="s">
        <v>1104</v>
      </c>
      <c r="AC63" s="343">
        <v>1057647</v>
      </c>
      <c r="AD63" s="343">
        <v>3371</v>
      </c>
      <c r="AE63" s="343" t="e">
        <v>#N/A</v>
      </c>
      <c r="AF63" s="343" t="s">
        <v>916</v>
      </c>
      <c r="AG63" s="343" t="s">
        <v>917</v>
      </c>
      <c r="AH63" s="343" t="s">
        <v>960</v>
      </c>
    </row>
    <row r="64" spans="2:34" s="335" customFormat="1">
      <c r="B64" s="154" t="s">
        <v>519</v>
      </c>
      <c r="C64" s="48" t="s">
        <v>520</v>
      </c>
      <c r="D64" s="48" t="s">
        <v>1105</v>
      </c>
      <c r="E64" s="48" t="s">
        <v>521</v>
      </c>
      <c r="F64" s="48"/>
      <c r="G64" s="48"/>
      <c r="H64" s="336"/>
      <c r="I64" s="337" t="s">
        <v>372</v>
      </c>
      <c r="J64" s="345">
        <v>675236</v>
      </c>
      <c r="K64" s="336">
        <v>452408</v>
      </c>
      <c r="L64" s="336">
        <v>675236</v>
      </c>
      <c r="M64" s="338">
        <v>0</v>
      </c>
      <c r="N64" s="338">
        <v>0</v>
      </c>
      <c r="O64" s="338">
        <v>0</v>
      </c>
      <c r="P64" s="339">
        <v>0</v>
      </c>
      <c r="Q64" s="340">
        <f t="shared" si="3"/>
        <v>0</v>
      </c>
      <c r="R64" s="350">
        <f t="shared" si="1"/>
        <v>0</v>
      </c>
      <c r="T64" s="349">
        <v>452408</v>
      </c>
      <c r="U64" s="343">
        <v>54</v>
      </c>
      <c r="V64" s="343">
        <v>2024</v>
      </c>
      <c r="W64" s="343">
        <v>14</v>
      </c>
      <c r="X64" s="343" t="s">
        <v>519</v>
      </c>
      <c r="Y64" s="343" t="s">
        <v>1105</v>
      </c>
      <c r="Z64" s="343" t="s">
        <v>1106</v>
      </c>
      <c r="AA64" s="343" t="s">
        <v>521</v>
      </c>
      <c r="AB64" s="343" t="s">
        <v>1107</v>
      </c>
      <c r="AC64" s="343">
        <v>675236</v>
      </c>
      <c r="AD64" s="343">
        <v>3371</v>
      </c>
      <c r="AE64" s="343" t="e">
        <v>#N/A</v>
      </c>
      <c r="AF64" s="343" t="s">
        <v>916</v>
      </c>
      <c r="AG64" s="343" t="s">
        <v>917</v>
      </c>
      <c r="AH64" s="343" t="s">
        <v>918</v>
      </c>
    </row>
    <row r="65" spans="2:34" s="335" customFormat="1" ht="36">
      <c r="B65" s="154" t="s">
        <v>522</v>
      </c>
      <c r="C65" s="48" t="s">
        <v>523</v>
      </c>
      <c r="D65" s="48" t="s">
        <v>1108</v>
      </c>
      <c r="E65" s="48" t="s">
        <v>524</v>
      </c>
      <c r="F65" s="48"/>
      <c r="G65" s="48"/>
      <c r="H65" s="336"/>
      <c r="I65" s="337" t="s">
        <v>375</v>
      </c>
      <c r="J65" s="345">
        <v>626856</v>
      </c>
      <c r="K65" s="336">
        <v>419994</v>
      </c>
      <c r="L65" s="336">
        <v>626856</v>
      </c>
      <c r="M65" s="338">
        <v>0</v>
      </c>
      <c r="N65" s="338">
        <v>0</v>
      </c>
      <c r="O65" s="338">
        <v>0</v>
      </c>
      <c r="P65" s="339">
        <v>0</v>
      </c>
      <c r="Q65" s="340">
        <f t="shared" si="3"/>
        <v>0</v>
      </c>
      <c r="R65" s="350">
        <f t="shared" si="1"/>
        <v>0</v>
      </c>
      <c r="T65" s="349">
        <v>419994</v>
      </c>
      <c r="U65" s="343">
        <v>55</v>
      </c>
      <c r="V65" s="343">
        <v>2024</v>
      </c>
      <c r="W65" s="343">
        <v>14</v>
      </c>
      <c r="X65" s="343" t="s">
        <v>522</v>
      </c>
      <c r="Y65" s="343" t="s">
        <v>1108</v>
      </c>
      <c r="Z65" s="343" t="s">
        <v>1109</v>
      </c>
      <c r="AA65" s="343" t="s">
        <v>524</v>
      </c>
      <c r="AB65" s="343" t="s">
        <v>1110</v>
      </c>
      <c r="AC65" s="343">
        <v>626856</v>
      </c>
      <c r="AD65" s="343">
        <v>6151</v>
      </c>
      <c r="AE65" s="343" t="e">
        <v>#N/A</v>
      </c>
      <c r="AF65" s="343" t="s">
        <v>923</v>
      </c>
      <c r="AG65" s="343" t="s">
        <v>924</v>
      </c>
      <c r="AH65" s="343" t="s">
        <v>500</v>
      </c>
    </row>
    <row r="66" spans="2:34" s="335" customFormat="1" ht="48">
      <c r="B66" s="154" t="s">
        <v>525</v>
      </c>
      <c r="C66" s="48" t="s">
        <v>526</v>
      </c>
      <c r="D66" s="48" t="s">
        <v>1111</v>
      </c>
      <c r="E66" s="48" t="s">
        <v>527</v>
      </c>
      <c r="F66" s="48"/>
      <c r="G66" s="48"/>
      <c r="H66" s="336"/>
      <c r="I66" s="337" t="s">
        <v>375</v>
      </c>
      <c r="J66" s="345">
        <v>461913</v>
      </c>
      <c r="K66" s="336">
        <v>309482</v>
      </c>
      <c r="L66" s="336">
        <v>461913</v>
      </c>
      <c r="M66" s="338">
        <v>0</v>
      </c>
      <c r="N66" s="338">
        <v>0</v>
      </c>
      <c r="O66" s="338">
        <v>0</v>
      </c>
      <c r="P66" s="339">
        <v>0</v>
      </c>
      <c r="Q66" s="340">
        <f t="shared" si="3"/>
        <v>0</v>
      </c>
      <c r="R66" s="350">
        <f t="shared" si="1"/>
        <v>0</v>
      </c>
      <c r="T66" s="349">
        <v>309482</v>
      </c>
      <c r="U66" s="343">
        <v>56</v>
      </c>
      <c r="V66" s="343">
        <v>2024</v>
      </c>
      <c r="W66" s="343">
        <v>16</v>
      </c>
      <c r="X66" s="343" t="s">
        <v>525</v>
      </c>
      <c r="Y66" s="343" t="s">
        <v>1111</v>
      </c>
      <c r="Z66" s="343" t="s">
        <v>1112</v>
      </c>
      <c r="AA66" s="343" t="s">
        <v>527</v>
      </c>
      <c r="AB66" s="343" t="s">
        <v>1113</v>
      </c>
      <c r="AC66" s="343">
        <v>461913</v>
      </c>
      <c r="AD66" s="343">
        <v>6141</v>
      </c>
      <c r="AE66" s="343" t="e">
        <v>#N/A</v>
      </c>
      <c r="AF66" s="343" t="s">
        <v>923</v>
      </c>
      <c r="AG66" s="343" t="s">
        <v>924</v>
      </c>
      <c r="AH66" s="343" t="s">
        <v>940</v>
      </c>
    </row>
    <row r="67" spans="2:34" s="335" customFormat="1" ht="36">
      <c r="B67" s="154" t="s">
        <v>528</v>
      </c>
      <c r="C67" s="48" t="s">
        <v>529</v>
      </c>
      <c r="D67" s="48" t="s">
        <v>1114</v>
      </c>
      <c r="E67" s="48" t="s">
        <v>530</v>
      </c>
      <c r="F67" s="48"/>
      <c r="G67" s="48"/>
      <c r="H67" s="336"/>
      <c r="I67" s="337" t="s">
        <v>372</v>
      </c>
      <c r="J67" s="345">
        <v>550312</v>
      </c>
      <c r="K67" s="336">
        <v>368709</v>
      </c>
      <c r="L67" s="336">
        <v>550312</v>
      </c>
      <c r="M67" s="338">
        <v>0</v>
      </c>
      <c r="N67" s="338">
        <v>0</v>
      </c>
      <c r="O67" s="338">
        <v>0</v>
      </c>
      <c r="P67" s="339">
        <v>0</v>
      </c>
      <c r="Q67" s="340">
        <f t="shared" si="3"/>
        <v>0</v>
      </c>
      <c r="R67" s="350">
        <f t="shared" si="1"/>
        <v>0</v>
      </c>
      <c r="T67" s="349">
        <v>368709</v>
      </c>
      <c r="U67" s="343">
        <v>57</v>
      </c>
      <c r="V67" s="343">
        <v>2024</v>
      </c>
      <c r="W67" s="343">
        <v>14</v>
      </c>
      <c r="X67" s="343" t="s">
        <v>528</v>
      </c>
      <c r="Y67" s="343" t="s">
        <v>1114</v>
      </c>
      <c r="Z67" s="343" t="s">
        <v>1115</v>
      </c>
      <c r="AA67" s="343" t="s">
        <v>530</v>
      </c>
      <c r="AB67" s="343" t="s">
        <v>1116</v>
      </c>
      <c r="AC67" s="343">
        <v>550312</v>
      </c>
      <c r="AD67" s="343">
        <v>3371</v>
      </c>
      <c r="AE67" s="343" t="e">
        <v>#N/A</v>
      </c>
      <c r="AF67" s="343" t="s">
        <v>916</v>
      </c>
      <c r="AG67" s="343" t="s">
        <v>917</v>
      </c>
      <c r="AH67" s="343" t="s">
        <v>918</v>
      </c>
    </row>
    <row r="68" spans="2:34" s="335" customFormat="1" ht="24">
      <c r="B68" s="154" t="s">
        <v>531</v>
      </c>
      <c r="C68" s="48" t="s">
        <v>532</v>
      </c>
      <c r="D68" s="48" t="s">
        <v>1117</v>
      </c>
      <c r="E68" s="48" t="s">
        <v>533</v>
      </c>
      <c r="F68" s="48"/>
      <c r="G68" s="48"/>
      <c r="H68" s="336"/>
      <c r="I68" s="337" t="s">
        <v>375</v>
      </c>
      <c r="J68" s="345">
        <v>477669</v>
      </c>
      <c r="K68" s="336">
        <v>320038</v>
      </c>
      <c r="L68" s="336">
        <v>477669</v>
      </c>
      <c r="M68" s="338">
        <v>0</v>
      </c>
      <c r="N68" s="338">
        <v>0</v>
      </c>
      <c r="O68" s="338">
        <v>0</v>
      </c>
      <c r="P68" s="339">
        <v>0</v>
      </c>
      <c r="Q68" s="340">
        <f t="shared" si="3"/>
        <v>0</v>
      </c>
      <c r="R68" s="350">
        <f t="shared" si="1"/>
        <v>0</v>
      </c>
      <c r="T68" s="349">
        <v>320038</v>
      </c>
      <c r="U68" s="343">
        <v>58</v>
      </c>
      <c r="V68" s="343">
        <v>2024</v>
      </c>
      <c r="W68" s="343">
        <v>14</v>
      </c>
      <c r="X68" s="343" t="s">
        <v>531</v>
      </c>
      <c r="Y68" s="343" t="s">
        <v>1117</v>
      </c>
      <c r="Z68" s="343" t="s">
        <v>1118</v>
      </c>
      <c r="AA68" s="343" t="s">
        <v>533</v>
      </c>
      <c r="AB68" s="343" t="s">
        <v>1119</v>
      </c>
      <c r="AC68" s="343">
        <v>477669</v>
      </c>
      <c r="AD68" s="343">
        <v>6151</v>
      </c>
      <c r="AE68" s="343" t="e">
        <v>#N/A</v>
      </c>
      <c r="AF68" s="343" t="s">
        <v>923</v>
      </c>
      <c r="AG68" s="343" t="s">
        <v>924</v>
      </c>
      <c r="AH68" s="343" t="s">
        <v>500</v>
      </c>
    </row>
    <row r="69" spans="2:34" s="335" customFormat="1" ht="48">
      <c r="B69" s="154" t="s">
        <v>534</v>
      </c>
      <c r="C69" s="48" t="s">
        <v>535</v>
      </c>
      <c r="D69" s="48" t="s">
        <v>1120</v>
      </c>
      <c r="E69" s="48" t="s">
        <v>536</v>
      </c>
      <c r="F69" s="48"/>
      <c r="G69" s="48"/>
      <c r="H69" s="336"/>
      <c r="I69" s="337" t="s">
        <v>372</v>
      </c>
      <c r="J69" s="345">
        <v>568318</v>
      </c>
      <c r="K69" s="336">
        <v>380773</v>
      </c>
      <c r="L69" s="336">
        <v>568318</v>
      </c>
      <c r="M69" s="338">
        <v>0</v>
      </c>
      <c r="N69" s="338">
        <v>0</v>
      </c>
      <c r="O69" s="338">
        <v>0</v>
      </c>
      <c r="P69" s="339">
        <v>0</v>
      </c>
      <c r="Q69" s="340">
        <f t="shared" si="3"/>
        <v>0</v>
      </c>
      <c r="R69" s="350">
        <f t="shared" si="1"/>
        <v>0</v>
      </c>
      <c r="T69" s="349">
        <v>380773</v>
      </c>
      <c r="U69" s="343">
        <v>59</v>
      </c>
      <c r="V69" s="343">
        <v>2024</v>
      </c>
      <c r="W69" s="343">
        <v>16</v>
      </c>
      <c r="X69" s="343" t="s">
        <v>534</v>
      </c>
      <c r="Y69" s="343" t="s">
        <v>1120</v>
      </c>
      <c r="Z69" s="343" t="s">
        <v>1121</v>
      </c>
      <c r="AA69" s="343" t="s">
        <v>536</v>
      </c>
      <c r="AB69" s="343" t="s">
        <v>1122</v>
      </c>
      <c r="AC69" s="343">
        <v>568318</v>
      </c>
      <c r="AD69" s="343">
        <v>3371</v>
      </c>
      <c r="AE69" s="343" t="e">
        <v>#N/A</v>
      </c>
      <c r="AF69" s="343" t="s">
        <v>916</v>
      </c>
      <c r="AG69" s="343" t="s">
        <v>917</v>
      </c>
      <c r="AH69" s="343" t="s">
        <v>960</v>
      </c>
    </row>
    <row r="70" spans="2:34" s="335" customFormat="1">
      <c r="B70" s="154" t="s">
        <v>537</v>
      </c>
      <c r="C70" s="48" t="s">
        <v>538</v>
      </c>
      <c r="D70" s="48" t="s">
        <v>1123</v>
      </c>
      <c r="E70" s="48" t="s">
        <v>539</v>
      </c>
      <c r="F70" s="48"/>
      <c r="G70" s="48"/>
      <c r="H70" s="336"/>
      <c r="I70" s="337" t="s">
        <v>381</v>
      </c>
      <c r="J70" s="345">
        <v>547115</v>
      </c>
      <c r="K70" s="336">
        <v>366567</v>
      </c>
      <c r="L70" s="336">
        <v>547115</v>
      </c>
      <c r="M70" s="338">
        <v>0</v>
      </c>
      <c r="N70" s="338">
        <v>0</v>
      </c>
      <c r="O70" s="338">
        <v>0</v>
      </c>
      <c r="P70" s="339">
        <v>0</v>
      </c>
      <c r="Q70" s="340">
        <f t="shared" si="3"/>
        <v>0</v>
      </c>
      <c r="R70" s="350">
        <f t="shared" si="1"/>
        <v>0</v>
      </c>
      <c r="T70" s="349">
        <v>366567</v>
      </c>
      <c r="U70" s="343">
        <v>60</v>
      </c>
      <c r="V70" s="343">
        <v>2024</v>
      </c>
      <c r="W70" s="343">
        <v>14</v>
      </c>
      <c r="X70" s="343" t="s">
        <v>537</v>
      </c>
      <c r="Y70" s="343" t="s">
        <v>1123</v>
      </c>
      <c r="Z70" s="343" t="s">
        <v>1124</v>
      </c>
      <c r="AA70" s="343" t="s">
        <v>539</v>
      </c>
      <c r="AB70" s="343" t="s">
        <v>1125</v>
      </c>
      <c r="AC70" s="343">
        <v>547115</v>
      </c>
      <c r="AD70" s="343">
        <v>2461</v>
      </c>
      <c r="AE70" s="343" t="e">
        <v>#N/A</v>
      </c>
      <c r="AF70" s="343" t="s">
        <v>258</v>
      </c>
      <c r="AG70" s="343" t="s">
        <v>917</v>
      </c>
      <c r="AH70" s="343" t="s">
        <v>935</v>
      </c>
    </row>
    <row r="71" spans="2:34" s="335" customFormat="1" ht="24">
      <c r="B71" s="154" t="s">
        <v>540</v>
      </c>
      <c r="C71" s="48" t="s">
        <v>541</v>
      </c>
      <c r="D71" s="48" t="s">
        <v>1126</v>
      </c>
      <c r="E71" s="48" t="s">
        <v>542</v>
      </c>
      <c r="F71" s="48"/>
      <c r="G71" s="48"/>
      <c r="H71" s="336"/>
      <c r="I71" s="337" t="s">
        <v>378</v>
      </c>
      <c r="J71" s="345">
        <v>451364</v>
      </c>
      <c r="K71" s="336">
        <v>302414</v>
      </c>
      <c r="L71" s="336">
        <v>451364</v>
      </c>
      <c r="M71" s="338">
        <v>0</v>
      </c>
      <c r="N71" s="338">
        <v>0</v>
      </c>
      <c r="O71" s="338">
        <v>0</v>
      </c>
      <c r="P71" s="339">
        <v>0</v>
      </c>
      <c r="Q71" s="340">
        <f t="shared" si="3"/>
        <v>0</v>
      </c>
      <c r="R71" s="350">
        <f t="shared" si="1"/>
        <v>0</v>
      </c>
      <c r="T71" s="349">
        <v>302414</v>
      </c>
      <c r="U71" s="343">
        <v>61</v>
      </c>
      <c r="V71" s="343">
        <v>2024</v>
      </c>
      <c r="W71" s="343">
        <v>16</v>
      </c>
      <c r="X71" s="343" t="s">
        <v>540</v>
      </c>
      <c r="Y71" s="343" t="s">
        <v>1126</v>
      </c>
      <c r="Z71" s="343" t="s">
        <v>1127</v>
      </c>
      <c r="AA71" s="343" t="s">
        <v>542</v>
      </c>
      <c r="AB71" s="343" t="s">
        <v>1128</v>
      </c>
      <c r="AC71" s="343">
        <v>451364</v>
      </c>
      <c r="AD71" s="343">
        <v>4419</v>
      </c>
      <c r="AE71" s="343" t="e">
        <v>#N/A</v>
      </c>
      <c r="AF71" s="343" t="s">
        <v>931</v>
      </c>
      <c r="AG71" s="343" t="s">
        <v>917</v>
      </c>
      <c r="AH71" s="343" t="s">
        <v>1129</v>
      </c>
    </row>
    <row r="72" spans="2:34" s="335" customFormat="1" ht="60">
      <c r="B72" s="154" t="s">
        <v>543</v>
      </c>
      <c r="C72" s="48" t="s">
        <v>544</v>
      </c>
      <c r="D72" s="48" t="s">
        <v>1130</v>
      </c>
      <c r="E72" s="48" t="s">
        <v>545</v>
      </c>
      <c r="F72" s="48"/>
      <c r="G72" s="48"/>
      <c r="H72" s="336"/>
      <c r="I72" s="337" t="s">
        <v>375</v>
      </c>
      <c r="J72" s="345">
        <v>1330335</v>
      </c>
      <c r="K72" s="336">
        <v>891324</v>
      </c>
      <c r="L72" s="336">
        <v>1330335</v>
      </c>
      <c r="M72" s="338">
        <v>0</v>
      </c>
      <c r="N72" s="338">
        <v>0</v>
      </c>
      <c r="O72" s="338">
        <v>0</v>
      </c>
      <c r="P72" s="339">
        <v>0</v>
      </c>
      <c r="Q72" s="340">
        <f t="shared" si="3"/>
        <v>0</v>
      </c>
      <c r="R72" s="350">
        <f t="shared" si="1"/>
        <v>0</v>
      </c>
      <c r="T72" s="349">
        <v>891324</v>
      </c>
      <c r="U72" s="343">
        <v>62</v>
      </c>
      <c r="V72" s="343">
        <v>2024</v>
      </c>
      <c r="W72" s="343">
        <v>16</v>
      </c>
      <c r="X72" s="343" t="s">
        <v>543</v>
      </c>
      <c r="Y72" s="343" t="s">
        <v>1130</v>
      </c>
      <c r="Z72" s="343" t="s">
        <v>1131</v>
      </c>
      <c r="AA72" s="343" t="s">
        <v>545</v>
      </c>
      <c r="AB72" s="343" t="s">
        <v>1132</v>
      </c>
      <c r="AC72" s="343">
        <v>1330335</v>
      </c>
      <c r="AD72" s="343">
        <v>6121</v>
      </c>
      <c r="AE72" s="343" t="e">
        <v>#N/A</v>
      </c>
      <c r="AF72" s="343" t="s">
        <v>923</v>
      </c>
      <c r="AG72" s="343" t="s">
        <v>924</v>
      </c>
      <c r="AH72" s="343" t="s">
        <v>1133</v>
      </c>
    </row>
    <row r="73" spans="2:34" s="335" customFormat="1" ht="24">
      <c r="B73" s="154" t="s">
        <v>546</v>
      </c>
      <c r="C73" s="48" t="s">
        <v>547</v>
      </c>
      <c r="D73" s="48" t="s">
        <v>1134</v>
      </c>
      <c r="E73" s="48" t="s">
        <v>548</v>
      </c>
      <c r="F73" s="48"/>
      <c r="G73" s="48"/>
      <c r="H73" s="336"/>
      <c r="I73" s="337" t="s">
        <v>381</v>
      </c>
      <c r="J73" s="345">
        <v>552755</v>
      </c>
      <c r="K73" s="336">
        <v>370346</v>
      </c>
      <c r="L73" s="336">
        <v>552755</v>
      </c>
      <c r="M73" s="338">
        <v>0</v>
      </c>
      <c r="N73" s="338">
        <v>0</v>
      </c>
      <c r="O73" s="338">
        <v>0</v>
      </c>
      <c r="P73" s="339">
        <v>0</v>
      </c>
      <c r="Q73" s="340">
        <f t="shared" si="3"/>
        <v>0</v>
      </c>
      <c r="R73" s="350">
        <f t="shared" si="1"/>
        <v>0</v>
      </c>
      <c r="T73" s="349">
        <v>370346</v>
      </c>
      <c r="U73" s="343">
        <v>63</v>
      </c>
      <c r="V73" s="343">
        <v>2024</v>
      </c>
      <c r="W73" s="343">
        <v>16</v>
      </c>
      <c r="X73" s="343" t="s">
        <v>546</v>
      </c>
      <c r="Y73" s="343" t="s">
        <v>1134</v>
      </c>
      <c r="Z73" s="343" t="s">
        <v>1135</v>
      </c>
      <c r="AA73" s="343" t="s">
        <v>548</v>
      </c>
      <c r="AB73" s="343" t="s">
        <v>1136</v>
      </c>
      <c r="AC73" s="343">
        <v>552755</v>
      </c>
      <c r="AD73" s="343">
        <v>2461</v>
      </c>
      <c r="AE73" s="343" t="e">
        <v>#N/A</v>
      </c>
      <c r="AF73" s="343" t="s">
        <v>258</v>
      </c>
      <c r="AG73" s="343" t="s">
        <v>917</v>
      </c>
      <c r="AH73" s="343" t="s">
        <v>935</v>
      </c>
    </row>
    <row r="74" spans="2:34" s="335" customFormat="1">
      <c r="B74" s="154" t="s">
        <v>549</v>
      </c>
      <c r="C74" s="48" t="s">
        <v>550</v>
      </c>
      <c r="D74" s="48" t="s">
        <v>1137</v>
      </c>
      <c r="E74" s="48" t="s">
        <v>551</v>
      </c>
      <c r="F74" s="48"/>
      <c r="G74" s="48"/>
      <c r="H74" s="336"/>
      <c r="I74" s="337" t="s">
        <v>372</v>
      </c>
      <c r="J74" s="345">
        <v>534783</v>
      </c>
      <c r="K74" s="336">
        <v>358305</v>
      </c>
      <c r="L74" s="336">
        <v>534783</v>
      </c>
      <c r="M74" s="338">
        <v>0</v>
      </c>
      <c r="N74" s="338">
        <v>0</v>
      </c>
      <c r="O74" s="338">
        <v>0</v>
      </c>
      <c r="P74" s="339">
        <v>0</v>
      </c>
      <c r="Q74" s="340">
        <f t="shared" si="3"/>
        <v>0</v>
      </c>
      <c r="R74" s="350">
        <f t="shared" si="1"/>
        <v>0</v>
      </c>
      <c r="T74" s="349">
        <v>358305</v>
      </c>
      <c r="U74" s="343">
        <v>64</v>
      </c>
      <c r="V74" s="343">
        <v>2024</v>
      </c>
      <c r="W74" s="343">
        <v>16</v>
      </c>
      <c r="X74" s="343" t="s">
        <v>549</v>
      </c>
      <c r="Y74" s="343" t="s">
        <v>1137</v>
      </c>
      <c r="Z74" s="343" t="s">
        <v>1138</v>
      </c>
      <c r="AA74" s="343" t="s">
        <v>551</v>
      </c>
      <c r="AB74" s="343" t="s">
        <v>1139</v>
      </c>
      <c r="AC74" s="343">
        <v>534783</v>
      </c>
      <c r="AD74" s="343">
        <v>3371</v>
      </c>
      <c r="AE74" s="343" t="e">
        <v>#N/A</v>
      </c>
      <c r="AF74" s="343" t="s">
        <v>916</v>
      </c>
      <c r="AG74" s="343" t="s">
        <v>917</v>
      </c>
      <c r="AH74" s="343" t="s">
        <v>960</v>
      </c>
    </row>
    <row r="75" spans="2:34" s="335" customFormat="1" ht="36">
      <c r="B75" s="154" t="s">
        <v>552</v>
      </c>
      <c r="C75" s="48" t="s">
        <v>553</v>
      </c>
      <c r="D75" s="48" t="s">
        <v>1140</v>
      </c>
      <c r="E75" s="48" t="s">
        <v>554</v>
      </c>
      <c r="F75" s="48"/>
      <c r="G75" s="48"/>
      <c r="H75" s="336"/>
      <c r="I75" s="337" t="s">
        <v>375</v>
      </c>
      <c r="J75" s="345">
        <v>655514</v>
      </c>
      <c r="K75" s="336">
        <v>439194</v>
      </c>
      <c r="L75" s="336">
        <v>655514</v>
      </c>
      <c r="M75" s="338">
        <v>0</v>
      </c>
      <c r="N75" s="338">
        <v>0</v>
      </c>
      <c r="O75" s="338">
        <v>0</v>
      </c>
      <c r="P75" s="339">
        <v>0</v>
      </c>
      <c r="Q75" s="340">
        <f t="shared" si="3"/>
        <v>0</v>
      </c>
      <c r="R75" s="350">
        <f t="shared" si="1"/>
        <v>0</v>
      </c>
      <c r="T75" s="349">
        <v>439194</v>
      </c>
      <c r="U75" s="343">
        <v>65</v>
      </c>
      <c r="V75" s="343">
        <v>2024</v>
      </c>
      <c r="W75" s="343">
        <v>19</v>
      </c>
      <c r="X75" s="343" t="s">
        <v>552</v>
      </c>
      <c r="Y75" s="343" t="s">
        <v>1140</v>
      </c>
      <c r="Z75" s="343" t="s">
        <v>1141</v>
      </c>
      <c r="AA75" s="343" t="s">
        <v>554</v>
      </c>
      <c r="AB75" s="343" t="s">
        <v>1142</v>
      </c>
      <c r="AC75" s="343">
        <v>655514</v>
      </c>
      <c r="AD75" s="343">
        <v>6151</v>
      </c>
      <c r="AE75" s="343" t="e">
        <v>#N/A</v>
      </c>
      <c r="AF75" s="343" t="s">
        <v>923</v>
      </c>
      <c r="AG75" s="343" t="s">
        <v>924</v>
      </c>
      <c r="AH75" s="343" t="s">
        <v>955</v>
      </c>
    </row>
    <row r="76" spans="2:34" s="335" customFormat="1" ht="24">
      <c r="B76" s="154" t="s">
        <v>555</v>
      </c>
      <c r="C76" s="48" t="s">
        <v>556</v>
      </c>
      <c r="D76" s="48" t="s">
        <v>1143</v>
      </c>
      <c r="E76" s="48" t="s">
        <v>557</v>
      </c>
      <c r="F76" s="48"/>
      <c r="G76" s="48"/>
      <c r="H76" s="336"/>
      <c r="I76" s="337" t="s">
        <v>375</v>
      </c>
      <c r="J76" s="345">
        <v>798707</v>
      </c>
      <c r="K76" s="336">
        <v>535134</v>
      </c>
      <c r="L76" s="336">
        <v>798707</v>
      </c>
      <c r="M76" s="338">
        <v>0</v>
      </c>
      <c r="N76" s="338">
        <v>0</v>
      </c>
      <c r="O76" s="338">
        <v>0</v>
      </c>
      <c r="P76" s="339">
        <v>0</v>
      </c>
      <c r="Q76" s="340">
        <f t="shared" si="3"/>
        <v>0</v>
      </c>
      <c r="R76" s="350">
        <f t="shared" si="1"/>
        <v>0</v>
      </c>
      <c r="T76" s="349">
        <v>535134</v>
      </c>
      <c r="U76" s="343">
        <v>66</v>
      </c>
      <c r="V76" s="343">
        <v>2024</v>
      </c>
      <c r="W76" s="343">
        <v>16</v>
      </c>
      <c r="X76" s="343" t="s">
        <v>555</v>
      </c>
      <c r="Y76" s="343" t="s">
        <v>1143</v>
      </c>
      <c r="Z76" s="343" t="s">
        <v>1144</v>
      </c>
      <c r="AA76" s="343" t="s">
        <v>557</v>
      </c>
      <c r="AB76" s="343" t="s">
        <v>1145</v>
      </c>
      <c r="AC76" s="343">
        <v>798707</v>
      </c>
      <c r="AD76" s="343">
        <v>6141</v>
      </c>
      <c r="AE76" s="343" t="e">
        <v>#N/A</v>
      </c>
      <c r="AF76" s="343" t="s">
        <v>923</v>
      </c>
      <c r="AG76" s="343" t="s">
        <v>924</v>
      </c>
      <c r="AH76" s="343" t="s">
        <v>945</v>
      </c>
    </row>
    <row r="77" spans="2:34" s="335" customFormat="1" ht="36">
      <c r="B77" s="154" t="s">
        <v>558</v>
      </c>
      <c r="C77" s="48" t="s">
        <v>559</v>
      </c>
      <c r="D77" s="48" t="s">
        <v>1146</v>
      </c>
      <c r="E77" s="48" t="s">
        <v>560</v>
      </c>
      <c r="F77" s="48"/>
      <c r="G77" s="48"/>
      <c r="H77" s="336"/>
      <c r="I77" s="337" t="s">
        <v>375</v>
      </c>
      <c r="J77" s="345">
        <v>563026</v>
      </c>
      <c r="K77" s="336">
        <v>377227</v>
      </c>
      <c r="L77" s="336">
        <v>563026</v>
      </c>
      <c r="M77" s="338">
        <v>0</v>
      </c>
      <c r="N77" s="338">
        <v>0</v>
      </c>
      <c r="O77" s="338">
        <v>0</v>
      </c>
      <c r="P77" s="339">
        <v>0</v>
      </c>
      <c r="Q77" s="340">
        <f t="shared" si="3"/>
        <v>0</v>
      </c>
      <c r="R77" s="350">
        <f t="shared" si="1"/>
        <v>0</v>
      </c>
      <c r="T77" s="349">
        <v>377227</v>
      </c>
      <c r="U77" s="343">
        <v>67</v>
      </c>
      <c r="V77" s="343">
        <v>2024</v>
      </c>
      <c r="W77" s="343">
        <v>16</v>
      </c>
      <c r="X77" s="343" t="s">
        <v>558</v>
      </c>
      <c r="Y77" s="343" t="s">
        <v>1146</v>
      </c>
      <c r="Z77" s="343" t="s">
        <v>1147</v>
      </c>
      <c r="AA77" s="343" t="s">
        <v>560</v>
      </c>
      <c r="AB77" s="343" t="s">
        <v>1148</v>
      </c>
      <c r="AC77" s="343">
        <v>563026</v>
      </c>
      <c r="AD77" s="343">
        <v>6151</v>
      </c>
      <c r="AE77" s="343" t="e">
        <v>#N/A</v>
      </c>
      <c r="AF77" s="343" t="s">
        <v>923</v>
      </c>
      <c r="AG77" s="343" t="s">
        <v>924</v>
      </c>
      <c r="AH77" s="343" t="s">
        <v>955</v>
      </c>
    </row>
    <row r="78" spans="2:34" s="335" customFormat="1" ht="60">
      <c r="B78" s="154" t="s">
        <v>561</v>
      </c>
      <c r="C78" s="48" t="s">
        <v>562</v>
      </c>
      <c r="D78" s="48" t="s">
        <v>1149</v>
      </c>
      <c r="E78" s="48" t="s">
        <v>563</v>
      </c>
      <c r="F78" s="48"/>
      <c r="G78" s="48"/>
      <c r="H78" s="336"/>
      <c r="I78" s="337" t="s">
        <v>375</v>
      </c>
      <c r="J78" s="345">
        <v>412681</v>
      </c>
      <c r="K78" s="336">
        <v>276496</v>
      </c>
      <c r="L78" s="336">
        <v>412681</v>
      </c>
      <c r="M78" s="338">
        <v>0</v>
      </c>
      <c r="N78" s="338">
        <v>0</v>
      </c>
      <c r="O78" s="338">
        <v>0</v>
      </c>
      <c r="P78" s="339">
        <v>0</v>
      </c>
      <c r="Q78" s="340">
        <f t="shared" si="3"/>
        <v>0</v>
      </c>
      <c r="R78" s="350">
        <f t="shared" si="1"/>
        <v>0</v>
      </c>
      <c r="T78" s="349">
        <v>276496</v>
      </c>
      <c r="U78" s="343">
        <v>68</v>
      </c>
      <c r="V78" s="343">
        <v>2024</v>
      </c>
      <c r="W78" s="343">
        <v>14</v>
      </c>
      <c r="X78" s="343" t="s">
        <v>561</v>
      </c>
      <c r="Y78" s="343" t="s">
        <v>1149</v>
      </c>
      <c r="Z78" s="343" t="s">
        <v>1150</v>
      </c>
      <c r="AA78" s="343" t="s">
        <v>563</v>
      </c>
      <c r="AB78" s="343" t="s">
        <v>1151</v>
      </c>
      <c r="AC78" s="343">
        <v>412681</v>
      </c>
      <c r="AD78" s="343">
        <v>6151</v>
      </c>
      <c r="AE78" s="343" t="e">
        <v>#N/A</v>
      </c>
      <c r="AF78" s="343" t="s">
        <v>923</v>
      </c>
      <c r="AG78" s="343" t="s">
        <v>924</v>
      </c>
      <c r="AH78" s="343" t="s">
        <v>955</v>
      </c>
    </row>
    <row r="79" spans="2:34" s="335" customFormat="1" ht="24">
      <c r="B79" s="154" t="s">
        <v>564</v>
      </c>
      <c r="C79" s="48" t="s">
        <v>565</v>
      </c>
      <c r="D79" s="48" t="s">
        <v>1152</v>
      </c>
      <c r="E79" s="48" t="s">
        <v>566</v>
      </c>
      <c r="F79" s="48"/>
      <c r="G79" s="48"/>
      <c r="H79" s="336"/>
      <c r="I79" s="337" t="s">
        <v>372</v>
      </c>
      <c r="J79" s="345">
        <v>421264</v>
      </c>
      <c r="K79" s="336">
        <v>282247</v>
      </c>
      <c r="L79" s="336">
        <v>421264</v>
      </c>
      <c r="M79" s="338">
        <v>0</v>
      </c>
      <c r="N79" s="338">
        <v>0</v>
      </c>
      <c r="O79" s="338">
        <v>0</v>
      </c>
      <c r="P79" s="339">
        <v>0</v>
      </c>
      <c r="Q79" s="340">
        <f t="shared" si="3"/>
        <v>0</v>
      </c>
      <c r="R79" s="350">
        <f t="shared" si="1"/>
        <v>0</v>
      </c>
      <c r="T79" s="349">
        <v>282247</v>
      </c>
      <c r="U79" s="343">
        <v>69</v>
      </c>
      <c r="V79" s="343">
        <v>2024</v>
      </c>
      <c r="W79" s="343">
        <v>16</v>
      </c>
      <c r="X79" s="343" t="s">
        <v>564</v>
      </c>
      <c r="Y79" s="343" t="s">
        <v>1152</v>
      </c>
      <c r="Z79" s="343" t="s">
        <v>1153</v>
      </c>
      <c r="AA79" s="343" t="s">
        <v>566</v>
      </c>
      <c r="AB79" s="343" t="s">
        <v>1154</v>
      </c>
      <c r="AC79" s="343">
        <v>421264</v>
      </c>
      <c r="AD79" s="343">
        <v>3371</v>
      </c>
      <c r="AE79" s="343" t="e">
        <v>#N/A</v>
      </c>
      <c r="AF79" s="343" t="s">
        <v>916</v>
      </c>
      <c r="AG79" s="343" t="s">
        <v>917</v>
      </c>
      <c r="AH79" s="343" t="s">
        <v>918</v>
      </c>
    </row>
    <row r="80" spans="2:34" s="335" customFormat="1">
      <c r="B80" s="154" t="s">
        <v>567</v>
      </c>
      <c r="C80" s="48" t="s">
        <v>568</v>
      </c>
      <c r="D80" s="48" t="s">
        <v>1155</v>
      </c>
      <c r="E80" s="48" t="s">
        <v>569</v>
      </c>
      <c r="F80" s="48"/>
      <c r="G80" s="48"/>
      <c r="H80" s="336"/>
      <c r="I80" s="337" t="s">
        <v>375</v>
      </c>
      <c r="J80" s="345">
        <v>464671</v>
      </c>
      <c r="K80" s="336">
        <v>311330</v>
      </c>
      <c r="L80" s="336">
        <v>464671</v>
      </c>
      <c r="M80" s="338">
        <v>0</v>
      </c>
      <c r="N80" s="338">
        <v>0</v>
      </c>
      <c r="O80" s="338">
        <v>0</v>
      </c>
      <c r="P80" s="339">
        <v>0</v>
      </c>
      <c r="Q80" s="340">
        <f t="shared" si="3"/>
        <v>0</v>
      </c>
      <c r="R80" s="350">
        <f t="shared" si="1"/>
        <v>0</v>
      </c>
      <c r="T80" s="349">
        <v>311330</v>
      </c>
      <c r="U80" s="343">
        <v>70</v>
      </c>
      <c r="V80" s="343">
        <v>2024</v>
      </c>
      <c r="W80" s="343">
        <v>14</v>
      </c>
      <c r="X80" s="343" t="s">
        <v>567</v>
      </c>
      <c r="Y80" s="343" t="s">
        <v>1155</v>
      </c>
      <c r="Z80" s="343" t="s">
        <v>1156</v>
      </c>
      <c r="AA80" s="343" t="s">
        <v>569</v>
      </c>
      <c r="AB80" s="343" t="s">
        <v>1157</v>
      </c>
      <c r="AC80" s="343">
        <v>464671</v>
      </c>
      <c r="AD80" s="343">
        <v>6151</v>
      </c>
      <c r="AE80" s="343" t="e">
        <v>#N/A</v>
      </c>
      <c r="AF80" s="343" t="s">
        <v>923</v>
      </c>
      <c r="AG80" s="343" t="s">
        <v>924</v>
      </c>
      <c r="AH80" s="343" t="s">
        <v>500</v>
      </c>
    </row>
    <row r="81" spans="2:34" s="335" customFormat="1" ht="24">
      <c r="B81" s="154" t="s">
        <v>570</v>
      </c>
      <c r="C81" s="48" t="s">
        <v>571</v>
      </c>
      <c r="D81" s="48" t="s">
        <v>1158</v>
      </c>
      <c r="E81" s="48" t="s">
        <v>572</v>
      </c>
      <c r="F81" s="48"/>
      <c r="G81" s="48"/>
      <c r="H81" s="336"/>
      <c r="I81" s="337" t="s">
        <v>375</v>
      </c>
      <c r="J81" s="345">
        <v>565437</v>
      </c>
      <c r="K81" s="336">
        <v>378843</v>
      </c>
      <c r="L81" s="336">
        <v>565437</v>
      </c>
      <c r="M81" s="338">
        <v>0</v>
      </c>
      <c r="N81" s="338">
        <v>0</v>
      </c>
      <c r="O81" s="338">
        <v>0</v>
      </c>
      <c r="P81" s="339">
        <v>0</v>
      </c>
      <c r="Q81" s="340">
        <f t="shared" si="3"/>
        <v>0</v>
      </c>
      <c r="R81" s="350">
        <f t="shared" si="1"/>
        <v>0</v>
      </c>
      <c r="T81" s="349">
        <v>378843</v>
      </c>
      <c r="U81" s="343">
        <v>71</v>
      </c>
      <c r="V81" s="343">
        <v>2024</v>
      </c>
      <c r="W81" s="343">
        <v>14</v>
      </c>
      <c r="X81" s="343" t="s">
        <v>570</v>
      </c>
      <c r="Y81" s="343" t="s">
        <v>1158</v>
      </c>
      <c r="Z81" s="343" t="s">
        <v>1159</v>
      </c>
      <c r="AA81" s="343" t="s">
        <v>572</v>
      </c>
      <c r="AB81" s="343" t="s">
        <v>1160</v>
      </c>
      <c r="AC81" s="343">
        <v>565437</v>
      </c>
      <c r="AD81" s="343">
        <v>6141</v>
      </c>
      <c r="AE81" s="343" t="e">
        <v>#N/A</v>
      </c>
      <c r="AF81" s="343" t="s">
        <v>923</v>
      </c>
      <c r="AG81" s="343" t="s">
        <v>924</v>
      </c>
      <c r="AH81" s="343" t="s">
        <v>935</v>
      </c>
    </row>
    <row r="82" spans="2:34" s="335" customFormat="1" ht="24">
      <c r="B82" s="154" t="s">
        <v>573</v>
      </c>
      <c r="C82" s="48" t="s">
        <v>574</v>
      </c>
      <c r="D82" s="48" t="s">
        <v>1161</v>
      </c>
      <c r="E82" s="48" t="s">
        <v>575</v>
      </c>
      <c r="F82" s="48"/>
      <c r="G82" s="48"/>
      <c r="H82" s="336"/>
      <c r="I82" s="337" t="s">
        <v>375</v>
      </c>
      <c r="J82" s="345">
        <v>566381</v>
      </c>
      <c r="K82" s="336">
        <v>379475</v>
      </c>
      <c r="L82" s="336">
        <v>566381</v>
      </c>
      <c r="M82" s="338">
        <v>0</v>
      </c>
      <c r="N82" s="338">
        <v>0</v>
      </c>
      <c r="O82" s="338">
        <v>0</v>
      </c>
      <c r="P82" s="339">
        <v>0</v>
      </c>
      <c r="Q82" s="340">
        <f t="shared" si="3"/>
        <v>0</v>
      </c>
      <c r="R82" s="350">
        <f t="shared" si="1"/>
        <v>0</v>
      </c>
      <c r="T82" s="349">
        <v>379475</v>
      </c>
      <c r="U82" s="343">
        <v>72</v>
      </c>
      <c r="V82" s="343">
        <v>2024</v>
      </c>
      <c r="W82" s="343">
        <v>14</v>
      </c>
      <c r="X82" s="343" t="s">
        <v>573</v>
      </c>
      <c r="Y82" s="343" t="s">
        <v>1161</v>
      </c>
      <c r="Z82" s="343" t="s">
        <v>1162</v>
      </c>
      <c r="AA82" s="343" t="s">
        <v>575</v>
      </c>
      <c r="AB82" s="343" t="s">
        <v>1163</v>
      </c>
      <c r="AC82" s="343">
        <v>566381</v>
      </c>
      <c r="AD82" s="343">
        <v>6151</v>
      </c>
      <c r="AE82" s="343" t="e">
        <v>#N/A</v>
      </c>
      <c r="AF82" s="343" t="s">
        <v>923</v>
      </c>
      <c r="AG82" s="343" t="s">
        <v>924</v>
      </c>
      <c r="AH82" s="343" t="s">
        <v>500</v>
      </c>
    </row>
    <row r="83" spans="2:34" s="335" customFormat="1" ht="24">
      <c r="B83" s="154" t="s">
        <v>576</v>
      </c>
      <c r="C83" s="48" t="s">
        <v>577</v>
      </c>
      <c r="D83" s="48" t="s">
        <v>1164</v>
      </c>
      <c r="E83" s="48" t="s">
        <v>578</v>
      </c>
      <c r="F83" s="48"/>
      <c r="G83" s="48"/>
      <c r="H83" s="336"/>
      <c r="I83" s="337" t="s">
        <v>378</v>
      </c>
      <c r="J83" s="345">
        <v>447130</v>
      </c>
      <c r="K83" s="336">
        <v>299577</v>
      </c>
      <c r="L83" s="336">
        <v>447130</v>
      </c>
      <c r="M83" s="338">
        <v>0</v>
      </c>
      <c r="N83" s="338">
        <v>0</v>
      </c>
      <c r="O83" s="338">
        <v>0</v>
      </c>
      <c r="P83" s="339">
        <v>0</v>
      </c>
      <c r="Q83" s="340">
        <f t="shared" si="3"/>
        <v>0</v>
      </c>
      <c r="R83" s="350">
        <f t="shared" si="1"/>
        <v>0</v>
      </c>
      <c r="T83" s="349">
        <v>299577</v>
      </c>
      <c r="U83" s="343">
        <v>73</v>
      </c>
      <c r="V83" s="343">
        <v>2024</v>
      </c>
      <c r="W83" s="343">
        <v>16</v>
      </c>
      <c r="X83" s="343" t="s">
        <v>576</v>
      </c>
      <c r="Y83" s="343" t="s">
        <v>1164</v>
      </c>
      <c r="Z83" s="343" t="s">
        <v>1165</v>
      </c>
      <c r="AA83" s="343" t="s">
        <v>578</v>
      </c>
      <c r="AB83" s="343" t="s">
        <v>1166</v>
      </c>
      <c r="AC83" s="343">
        <v>447130</v>
      </c>
      <c r="AD83" s="343">
        <v>4419</v>
      </c>
      <c r="AE83" s="343" t="e">
        <v>#N/A</v>
      </c>
      <c r="AF83" s="343" t="s">
        <v>931</v>
      </c>
      <c r="AG83" s="343" t="s">
        <v>917</v>
      </c>
      <c r="AH83" s="343" t="s">
        <v>1167</v>
      </c>
    </row>
    <row r="84" spans="2:34" s="335" customFormat="1" ht="48">
      <c r="B84" s="154" t="s">
        <v>579</v>
      </c>
      <c r="C84" s="48" t="s">
        <v>580</v>
      </c>
      <c r="D84" s="48" t="s">
        <v>1168</v>
      </c>
      <c r="E84" s="48" t="s">
        <v>581</v>
      </c>
      <c r="F84" s="48"/>
      <c r="G84" s="48"/>
      <c r="H84" s="336"/>
      <c r="I84" s="337" t="s">
        <v>378</v>
      </c>
      <c r="J84" s="345">
        <v>643436</v>
      </c>
      <c r="K84" s="336">
        <v>431102</v>
      </c>
      <c r="L84" s="336">
        <v>643436</v>
      </c>
      <c r="M84" s="338">
        <v>0</v>
      </c>
      <c r="N84" s="338">
        <v>0</v>
      </c>
      <c r="O84" s="338">
        <v>0</v>
      </c>
      <c r="P84" s="339">
        <v>0</v>
      </c>
      <c r="Q84" s="340">
        <f t="shared" si="3"/>
        <v>0</v>
      </c>
      <c r="R84" s="350">
        <f t="shared" si="1"/>
        <v>0</v>
      </c>
      <c r="T84" s="349">
        <v>431102</v>
      </c>
      <c r="U84" s="343">
        <v>74</v>
      </c>
      <c r="V84" s="343">
        <v>2024</v>
      </c>
      <c r="W84" s="343">
        <v>16</v>
      </c>
      <c r="X84" s="343" t="s">
        <v>579</v>
      </c>
      <c r="Y84" s="343" t="s">
        <v>1168</v>
      </c>
      <c r="Z84" s="343" t="s">
        <v>1169</v>
      </c>
      <c r="AA84" s="343" t="s">
        <v>581</v>
      </c>
      <c r="AB84" s="343" t="s">
        <v>1170</v>
      </c>
      <c r="AC84" s="343">
        <v>643436</v>
      </c>
      <c r="AD84" s="343">
        <v>4419</v>
      </c>
      <c r="AE84" s="343" t="e">
        <v>#N/A</v>
      </c>
      <c r="AF84" s="343" t="s">
        <v>931</v>
      </c>
      <c r="AG84" s="343" t="s">
        <v>917</v>
      </c>
      <c r="AH84" s="343" t="s">
        <v>988</v>
      </c>
    </row>
    <row r="85" spans="2:34" s="335" customFormat="1" ht="36">
      <c r="B85" s="154" t="s">
        <v>582</v>
      </c>
      <c r="C85" s="48" t="s">
        <v>583</v>
      </c>
      <c r="D85" s="48" t="s">
        <v>1171</v>
      </c>
      <c r="E85" s="48" t="s">
        <v>584</v>
      </c>
      <c r="F85" s="48"/>
      <c r="G85" s="48"/>
      <c r="H85" s="336"/>
      <c r="I85" s="337" t="s">
        <v>375</v>
      </c>
      <c r="J85" s="345">
        <v>552071</v>
      </c>
      <c r="K85" s="336">
        <v>369888</v>
      </c>
      <c r="L85" s="336">
        <v>552071</v>
      </c>
      <c r="M85" s="338">
        <v>0</v>
      </c>
      <c r="N85" s="338">
        <v>0</v>
      </c>
      <c r="O85" s="338">
        <v>0</v>
      </c>
      <c r="P85" s="339">
        <v>0</v>
      </c>
      <c r="Q85" s="340">
        <f t="shared" si="3"/>
        <v>0</v>
      </c>
      <c r="R85" s="350">
        <f t="shared" si="1"/>
        <v>0</v>
      </c>
      <c r="T85" s="349">
        <v>369888</v>
      </c>
      <c r="U85" s="343">
        <v>75</v>
      </c>
      <c r="V85" s="343">
        <v>2024</v>
      </c>
      <c r="W85" s="343">
        <v>16</v>
      </c>
      <c r="X85" s="343" t="s">
        <v>582</v>
      </c>
      <c r="Y85" s="343" t="s">
        <v>1171</v>
      </c>
      <c r="Z85" s="343" t="s">
        <v>1172</v>
      </c>
      <c r="AA85" s="343" t="s">
        <v>584</v>
      </c>
      <c r="AB85" s="343" t="s">
        <v>584</v>
      </c>
      <c r="AC85" s="343">
        <v>552071</v>
      </c>
      <c r="AD85" s="343">
        <v>6141</v>
      </c>
      <c r="AE85" s="343" t="e">
        <v>#N/A</v>
      </c>
      <c r="AF85" s="343" t="s">
        <v>923</v>
      </c>
      <c r="AG85" s="343" t="s">
        <v>924</v>
      </c>
      <c r="AH85" s="343" t="s">
        <v>940</v>
      </c>
    </row>
    <row r="86" spans="2:34" s="335" customFormat="1">
      <c r="B86" s="154" t="s">
        <v>585</v>
      </c>
      <c r="C86" s="48" t="s">
        <v>586</v>
      </c>
      <c r="D86" s="48" t="s">
        <v>1173</v>
      </c>
      <c r="E86" s="48" t="s">
        <v>587</v>
      </c>
      <c r="F86" s="48"/>
      <c r="G86" s="48"/>
      <c r="H86" s="336"/>
      <c r="I86" s="337" t="s">
        <v>372</v>
      </c>
      <c r="J86" s="345">
        <v>502452</v>
      </c>
      <c r="K86" s="336">
        <v>336643</v>
      </c>
      <c r="L86" s="336">
        <v>502452</v>
      </c>
      <c r="M86" s="338">
        <v>0</v>
      </c>
      <c r="N86" s="338">
        <v>0</v>
      </c>
      <c r="O86" s="338">
        <v>0</v>
      </c>
      <c r="P86" s="339">
        <v>0</v>
      </c>
      <c r="Q86" s="340">
        <f t="shared" si="3"/>
        <v>0</v>
      </c>
      <c r="R86" s="350">
        <f t="shared" si="1"/>
        <v>0</v>
      </c>
      <c r="T86" s="349">
        <v>336643</v>
      </c>
      <c r="U86" s="343">
        <v>76</v>
      </c>
      <c r="V86" s="343">
        <v>2024</v>
      </c>
      <c r="W86" s="343">
        <v>19</v>
      </c>
      <c r="X86" s="343" t="s">
        <v>585</v>
      </c>
      <c r="Y86" s="343" t="s">
        <v>1173</v>
      </c>
      <c r="Z86" s="343" t="s">
        <v>1174</v>
      </c>
      <c r="AA86" s="343" t="s">
        <v>587</v>
      </c>
      <c r="AB86" s="343" t="s">
        <v>1175</v>
      </c>
      <c r="AC86" s="343">
        <v>502452</v>
      </c>
      <c r="AD86" s="343">
        <v>3371</v>
      </c>
      <c r="AE86" s="343" t="e">
        <v>#N/A</v>
      </c>
      <c r="AF86" s="343" t="s">
        <v>916</v>
      </c>
      <c r="AG86" s="343" t="s">
        <v>917</v>
      </c>
      <c r="AH86" s="343" t="s">
        <v>918</v>
      </c>
    </row>
    <row r="87" spans="2:34" s="335" customFormat="1" ht="24">
      <c r="B87" s="154" t="s">
        <v>588</v>
      </c>
      <c r="C87" s="48" t="s">
        <v>589</v>
      </c>
      <c r="D87" s="48" t="s">
        <v>1176</v>
      </c>
      <c r="E87" s="48" t="s">
        <v>590</v>
      </c>
      <c r="F87" s="48"/>
      <c r="G87" s="48"/>
      <c r="H87" s="336"/>
      <c r="I87" s="337" t="s">
        <v>375</v>
      </c>
      <c r="J87" s="345">
        <v>1349309</v>
      </c>
      <c r="K87" s="336">
        <v>904037</v>
      </c>
      <c r="L87" s="336">
        <v>1349309</v>
      </c>
      <c r="M87" s="338">
        <v>0</v>
      </c>
      <c r="N87" s="338">
        <v>0</v>
      </c>
      <c r="O87" s="338">
        <v>0</v>
      </c>
      <c r="P87" s="339">
        <v>0</v>
      </c>
      <c r="Q87" s="340">
        <f t="shared" si="3"/>
        <v>0</v>
      </c>
      <c r="R87" s="350">
        <f t="shared" si="1"/>
        <v>0</v>
      </c>
      <c r="T87" s="349">
        <v>904037</v>
      </c>
      <c r="U87" s="343">
        <v>77</v>
      </c>
      <c r="V87" s="343">
        <v>2024</v>
      </c>
      <c r="W87" s="343">
        <v>14</v>
      </c>
      <c r="X87" s="343" t="s">
        <v>588</v>
      </c>
      <c r="Y87" s="343" t="s">
        <v>1176</v>
      </c>
      <c r="Z87" s="343" t="s">
        <v>1177</v>
      </c>
      <c r="AA87" s="343" t="s">
        <v>590</v>
      </c>
      <c r="AB87" s="343" t="s">
        <v>1178</v>
      </c>
      <c r="AC87" s="343">
        <v>1349309</v>
      </c>
      <c r="AD87" s="343">
        <v>6141</v>
      </c>
      <c r="AE87" s="343" t="e">
        <v>#N/A</v>
      </c>
      <c r="AF87" s="343" t="s">
        <v>923</v>
      </c>
      <c r="AG87" s="343" t="s">
        <v>924</v>
      </c>
      <c r="AH87" s="343" t="s">
        <v>925</v>
      </c>
    </row>
    <row r="88" spans="2:34" s="335" customFormat="1" ht="60">
      <c r="B88" s="154" t="s">
        <v>591</v>
      </c>
      <c r="C88" s="48" t="s">
        <v>592</v>
      </c>
      <c r="D88" s="48" t="s">
        <v>1179</v>
      </c>
      <c r="E88" s="48" t="s">
        <v>593</v>
      </c>
      <c r="F88" s="48"/>
      <c r="G88" s="48"/>
      <c r="H88" s="336"/>
      <c r="I88" s="337" t="s">
        <v>375</v>
      </c>
      <c r="J88" s="345">
        <v>1338290</v>
      </c>
      <c r="K88" s="336">
        <v>896654</v>
      </c>
      <c r="L88" s="336">
        <v>1338290</v>
      </c>
      <c r="M88" s="338">
        <v>0</v>
      </c>
      <c r="N88" s="338">
        <v>0</v>
      </c>
      <c r="O88" s="338">
        <v>0</v>
      </c>
      <c r="P88" s="339">
        <v>0</v>
      </c>
      <c r="Q88" s="340">
        <f t="shared" si="3"/>
        <v>0</v>
      </c>
      <c r="R88" s="350">
        <f t="shared" si="1"/>
        <v>0</v>
      </c>
      <c r="T88" s="349">
        <v>896654</v>
      </c>
      <c r="U88" s="343">
        <v>78</v>
      </c>
      <c r="V88" s="343">
        <v>2024</v>
      </c>
      <c r="W88" s="343">
        <v>14</v>
      </c>
      <c r="X88" s="343" t="s">
        <v>591</v>
      </c>
      <c r="Y88" s="343" t="s">
        <v>1179</v>
      </c>
      <c r="Z88" s="343" t="s">
        <v>1180</v>
      </c>
      <c r="AA88" s="343" t="s">
        <v>593</v>
      </c>
      <c r="AB88" s="343" t="s">
        <v>1181</v>
      </c>
      <c r="AC88" s="343">
        <v>1338290</v>
      </c>
      <c r="AD88" s="343">
        <v>6151</v>
      </c>
      <c r="AE88" s="343" t="e">
        <v>#N/A</v>
      </c>
      <c r="AF88" s="343" t="s">
        <v>923</v>
      </c>
      <c r="AG88" s="343" t="s">
        <v>924</v>
      </c>
      <c r="AH88" s="343" t="s">
        <v>955</v>
      </c>
    </row>
    <row r="89" spans="2:34" s="335" customFormat="1" ht="24">
      <c r="B89" s="154" t="s">
        <v>594</v>
      </c>
      <c r="C89" s="48" t="s">
        <v>595</v>
      </c>
      <c r="D89" s="48" t="s">
        <v>1182</v>
      </c>
      <c r="E89" s="48" t="s">
        <v>596</v>
      </c>
      <c r="F89" s="48"/>
      <c r="G89" s="48"/>
      <c r="H89" s="336"/>
      <c r="I89" s="337" t="s">
        <v>378</v>
      </c>
      <c r="J89" s="345">
        <v>511208</v>
      </c>
      <c r="K89" s="336">
        <v>342509</v>
      </c>
      <c r="L89" s="336">
        <v>511208</v>
      </c>
      <c r="M89" s="338">
        <v>0</v>
      </c>
      <c r="N89" s="338">
        <v>0</v>
      </c>
      <c r="O89" s="338">
        <v>0</v>
      </c>
      <c r="P89" s="339">
        <v>0</v>
      </c>
      <c r="Q89" s="340">
        <f t="shared" si="3"/>
        <v>0</v>
      </c>
      <c r="R89" s="350">
        <f t="shared" si="1"/>
        <v>0</v>
      </c>
      <c r="T89" s="349">
        <v>342509</v>
      </c>
      <c r="U89" s="343">
        <v>79</v>
      </c>
      <c r="V89" s="343">
        <v>2024</v>
      </c>
      <c r="W89" s="343">
        <v>16</v>
      </c>
      <c r="X89" s="343" t="s">
        <v>594</v>
      </c>
      <c r="Y89" s="343" t="s">
        <v>1182</v>
      </c>
      <c r="Z89" s="343" t="s">
        <v>1183</v>
      </c>
      <c r="AA89" s="343" t="s">
        <v>596</v>
      </c>
      <c r="AB89" s="343" t="s">
        <v>1184</v>
      </c>
      <c r="AC89" s="343">
        <v>511208</v>
      </c>
      <c r="AD89" s="343">
        <v>4419</v>
      </c>
      <c r="AE89" s="343" t="e">
        <v>#N/A</v>
      </c>
      <c r="AF89" s="343" t="s">
        <v>931</v>
      </c>
      <c r="AG89" s="343" t="s">
        <v>917</v>
      </c>
      <c r="AH89" s="343" t="s">
        <v>988</v>
      </c>
    </row>
    <row r="90" spans="2:34" s="335" customFormat="1">
      <c r="B90" s="154" t="s">
        <v>597</v>
      </c>
      <c r="C90" s="48" t="s">
        <v>598</v>
      </c>
      <c r="D90" s="48" t="s">
        <v>1185</v>
      </c>
      <c r="E90" s="48" t="s">
        <v>587</v>
      </c>
      <c r="F90" s="48"/>
      <c r="G90" s="48"/>
      <c r="H90" s="336"/>
      <c r="I90" s="337" t="s">
        <v>372</v>
      </c>
      <c r="J90" s="345">
        <v>536862</v>
      </c>
      <c r="K90" s="336">
        <v>359698</v>
      </c>
      <c r="L90" s="336">
        <v>536862</v>
      </c>
      <c r="M90" s="338">
        <v>0</v>
      </c>
      <c r="N90" s="338">
        <v>0</v>
      </c>
      <c r="O90" s="338">
        <v>0</v>
      </c>
      <c r="P90" s="339">
        <v>0</v>
      </c>
      <c r="Q90" s="340">
        <f t="shared" si="3"/>
        <v>0</v>
      </c>
      <c r="R90" s="350">
        <f t="shared" si="1"/>
        <v>0</v>
      </c>
      <c r="T90" s="349">
        <v>359698</v>
      </c>
      <c r="U90" s="343">
        <v>80</v>
      </c>
      <c r="V90" s="343">
        <v>2024</v>
      </c>
      <c r="W90" s="343">
        <v>14</v>
      </c>
      <c r="X90" s="343" t="s">
        <v>597</v>
      </c>
      <c r="Y90" s="343" t="s">
        <v>1185</v>
      </c>
      <c r="Z90" s="343" t="s">
        <v>1186</v>
      </c>
      <c r="AA90" s="343" t="s">
        <v>587</v>
      </c>
      <c r="AB90" s="343" t="s">
        <v>1187</v>
      </c>
      <c r="AC90" s="343">
        <v>536862</v>
      </c>
      <c r="AD90" s="343">
        <v>3371</v>
      </c>
      <c r="AE90" s="343" t="e">
        <v>#N/A</v>
      </c>
      <c r="AF90" s="343" t="s">
        <v>916</v>
      </c>
      <c r="AG90" s="343" t="s">
        <v>917</v>
      </c>
      <c r="AH90" s="343" t="s">
        <v>918</v>
      </c>
    </row>
    <row r="91" spans="2:34" s="335" customFormat="1" ht="24">
      <c r="B91" s="154" t="s">
        <v>599</v>
      </c>
      <c r="C91" s="48" t="s">
        <v>600</v>
      </c>
      <c r="D91" s="48" t="s">
        <v>1188</v>
      </c>
      <c r="E91" s="48" t="s">
        <v>601</v>
      </c>
      <c r="F91" s="48"/>
      <c r="G91" s="48"/>
      <c r="H91" s="336"/>
      <c r="I91" s="337" t="s">
        <v>375</v>
      </c>
      <c r="J91" s="345">
        <v>464999</v>
      </c>
      <c r="K91" s="336">
        <v>311549</v>
      </c>
      <c r="L91" s="336">
        <v>464999</v>
      </c>
      <c r="M91" s="338">
        <v>0</v>
      </c>
      <c r="N91" s="338">
        <v>0</v>
      </c>
      <c r="O91" s="338">
        <v>0</v>
      </c>
      <c r="P91" s="339">
        <v>0</v>
      </c>
      <c r="Q91" s="340">
        <f t="shared" si="3"/>
        <v>0</v>
      </c>
      <c r="R91" s="350">
        <f t="shared" si="1"/>
        <v>0</v>
      </c>
      <c r="T91" s="349">
        <v>311549</v>
      </c>
      <c r="U91" s="343">
        <v>81</v>
      </c>
      <c r="V91" s="343">
        <v>2024</v>
      </c>
      <c r="W91" s="343">
        <v>16</v>
      </c>
      <c r="X91" s="343" t="s">
        <v>599</v>
      </c>
      <c r="Y91" s="343" t="s">
        <v>1188</v>
      </c>
      <c r="Z91" s="343" t="s">
        <v>1189</v>
      </c>
      <c r="AA91" s="343" t="s">
        <v>601</v>
      </c>
      <c r="AB91" s="343" t="s">
        <v>1190</v>
      </c>
      <c r="AC91" s="343">
        <v>464999</v>
      </c>
      <c r="AD91" s="343">
        <v>6141</v>
      </c>
      <c r="AE91" s="343" t="e">
        <v>#N/A</v>
      </c>
      <c r="AF91" s="343" t="s">
        <v>923</v>
      </c>
      <c r="AG91" s="343" t="s">
        <v>924</v>
      </c>
      <c r="AH91" s="343" t="s">
        <v>945</v>
      </c>
    </row>
    <row r="92" spans="2:34" s="335" customFormat="1" ht="36">
      <c r="B92" s="154" t="s">
        <v>602</v>
      </c>
      <c r="C92" s="48" t="s">
        <v>603</v>
      </c>
      <c r="D92" s="48" t="s">
        <v>1191</v>
      </c>
      <c r="E92" s="48" t="s">
        <v>604</v>
      </c>
      <c r="F92" s="48"/>
      <c r="G92" s="48"/>
      <c r="H92" s="336"/>
      <c r="I92" s="337" t="s">
        <v>375</v>
      </c>
      <c r="J92" s="345">
        <v>543427</v>
      </c>
      <c r="K92" s="336">
        <v>364096</v>
      </c>
      <c r="L92" s="336">
        <v>543427</v>
      </c>
      <c r="M92" s="338">
        <v>0</v>
      </c>
      <c r="N92" s="338">
        <v>0</v>
      </c>
      <c r="O92" s="338">
        <v>0</v>
      </c>
      <c r="P92" s="339">
        <v>0</v>
      </c>
      <c r="Q92" s="340">
        <f t="shared" si="3"/>
        <v>0</v>
      </c>
      <c r="R92" s="350">
        <f t="shared" si="1"/>
        <v>0</v>
      </c>
      <c r="T92" s="349">
        <v>364096</v>
      </c>
      <c r="U92" s="343">
        <v>82</v>
      </c>
      <c r="V92" s="343">
        <v>2024</v>
      </c>
      <c r="W92" s="343">
        <v>16</v>
      </c>
      <c r="X92" s="343" t="s">
        <v>602</v>
      </c>
      <c r="Y92" s="343" t="s">
        <v>1191</v>
      </c>
      <c r="Z92" s="343" t="s">
        <v>1192</v>
      </c>
      <c r="AA92" s="343" t="s">
        <v>604</v>
      </c>
      <c r="AB92" s="343" t="s">
        <v>1193</v>
      </c>
      <c r="AC92" s="343">
        <v>543427</v>
      </c>
      <c r="AD92" s="343">
        <v>6151</v>
      </c>
      <c r="AE92" s="343" t="e">
        <v>#N/A</v>
      </c>
      <c r="AF92" s="343" t="s">
        <v>923</v>
      </c>
      <c r="AG92" s="343" t="s">
        <v>924</v>
      </c>
      <c r="AH92" s="343" t="s">
        <v>955</v>
      </c>
    </row>
    <row r="93" spans="2:34" s="335" customFormat="1" ht="24">
      <c r="B93" s="154" t="s">
        <v>605</v>
      </c>
      <c r="C93" s="48" t="s">
        <v>606</v>
      </c>
      <c r="D93" s="48" t="s">
        <v>1194</v>
      </c>
      <c r="E93" s="48" t="s">
        <v>607</v>
      </c>
      <c r="F93" s="48"/>
      <c r="G93" s="48"/>
      <c r="H93" s="336"/>
      <c r="I93" s="337" t="s">
        <v>375</v>
      </c>
      <c r="J93" s="345">
        <v>734160</v>
      </c>
      <c r="K93" s="336">
        <v>491887</v>
      </c>
      <c r="L93" s="336">
        <v>734160</v>
      </c>
      <c r="M93" s="338">
        <v>0</v>
      </c>
      <c r="N93" s="338">
        <v>0</v>
      </c>
      <c r="O93" s="338">
        <v>0</v>
      </c>
      <c r="P93" s="339">
        <v>0</v>
      </c>
      <c r="Q93" s="340">
        <f t="shared" si="3"/>
        <v>0</v>
      </c>
      <c r="R93" s="350">
        <f t="shared" si="1"/>
        <v>0</v>
      </c>
      <c r="T93" s="349">
        <v>491887</v>
      </c>
      <c r="U93" s="343">
        <v>83</v>
      </c>
      <c r="V93" s="343">
        <v>2024</v>
      </c>
      <c r="W93" s="343">
        <v>16</v>
      </c>
      <c r="X93" s="343" t="s">
        <v>605</v>
      </c>
      <c r="Y93" s="343" t="s">
        <v>1194</v>
      </c>
      <c r="Z93" s="343" t="s">
        <v>1195</v>
      </c>
      <c r="AA93" s="343" t="s">
        <v>607</v>
      </c>
      <c r="AB93" s="343" t="s">
        <v>1196</v>
      </c>
      <c r="AC93" s="343">
        <v>734160</v>
      </c>
      <c r="AD93" s="343">
        <v>6141</v>
      </c>
      <c r="AE93" s="343" t="e">
        <v>#N/A</v>
      </c>
      <c r="AF93" s="343" t="s">
        <v>923</v>
      </c>
      <c r="AG93" s="343" t="s">
        <v>924</v>
      </c>
      <c r="AH93" s="343" t="s">
        <v>955</v>
      </c>
    </row>
    <row r="94" spans="2:34" s="335" customFormat="1" ht="48">
      <c r="B94" s="154" t="s">
        <v>608</v>
      </c>
      <c r="C94" s="48" t="s">
        <v>609</v>
      </c>
      <c r="D94" s="48" t="s">
        <v>1197</v>
      </c>
      <c r="E94" s="48" t="s">
        <v>610</v>
      </c>
      <c r="F94" s="48"/>
      <c r="G94" s="48"/>
      <c r="H94" s="336"/>
      <c r="I94" s="337" t="s">
        <v>375</v>
      </c>
      <c r="J94" s="345">
        <v>442969</v>
      </c>
      <c r="K94" s="336">
        <v>296789</v>
      </c>
      <c r="L94" s="336">
        <v>442969</v>
      </c>
      <c r="M94" s="338">
        <v>0</v>
      </c>
      <c r="N94" s="338">
        <v>0</v>
      </c>
      <c r="O94" s="338">
        <v>0</v>
      </c>
      <c r="P94" s="339">
        <v>0</v>
      </c>
      <c r="Q94" s="340">
        <f t="shared" si="3"/>
        <v>0</v>
      </c>
      <c r="R94" s="350">
        <f t="shared" si="1"/>
        <v>0</v>
      </c>
      <c r="T94" s="349">
        <v>296789</v>
      </c>
      <c r="U94" s="343">
        <v>84</v>
      </c>
      <c r="V94" s="343">
        <v>2024</v>
      </c>
      <c r="W94" s="343">
        <v>19</v>
      </c>
      <c r="X94" s="343" t="s">
        <v>608</v>
      </c>
      <c r="Y94" s="343" t="s">
        <v>1197</v>
      </c>
      <c r="Z94" s="343" t="s">
        <v>1198</v>
      </c>
      <c r="AA94" s="343" t="s">
        <v>610</v>
      </c>
      <c r="AB94" s="343" t="s">
        <v>1199</v>
      </c>
      <c r="AC94" s="343">
        <v>442969</v>
      </c>
      <c r="AD94" s="343">
        <v>6141</v>
      </c>
      <c r="AE94" s="343" t="e">
        <v>#N/A</v>
      </c>
      <c r="AF94" s="343" t="s">
        <v>923</v>
      </c>
      <c r="AG94" s="343" t="s">
        <v>924</v>
      </c>
      <c r="AH94" s="343" t="s">
        <v>940</v>
      </c>
    </row>
    <row r="95" spans="2:34" s="335" customFormat="1" ht="48">
      <c r="B95" s="154" t="s">
        <v>611</v>
      </c>
      <c r="C95" s="48" t="s">
        <v>612</v>
      </c>
      <c r="D95" s="48" t="s">
        <v>1200</v>
      </c>
      <c r="E95" s="48" t="s">
        <v>613</v>
      </c>
      <c r="F95" s="48"/>
      <c r="G95" s="48"/>
      <c r="H95" s="336"/>
      <c r="I95" s="337" t="s">
        <v>378</v>
      </c>
      <c r="J95" s="345">
        <v>559353</v>
      </c>
      <c r="K95" s="336">
        <v>374767</v>
      </c>
      <c r="L95" s="336">
        <v>559353</v>
      </c>
      <c r="M95" s="338">
        <v>0</v>
      </c>
      <c r="N95" s="338">
        <v>0</v>
      </c>
      <c r="O95" s="338">
        <v>0</v>
      </c>
      <c r="P95" s="339">
        <v>0</v>
      </c>
      <c r="Q95" s="340">
        <f t="shared" si="3"/>
        <v>0</v>
      </c>
      <c r="R95" s="350">
        <f t="shared" si="1"/>
        <v>0</v>
      </c>
      <c r="T95" s="349">
        <v>374767</v>
      </c>
      <c r="U95" s="343">
        <v>85</v>
      </c>
      <c r="V95" s="343">
        <v>2024</v>
      </c>
      <c r="W95" s="343">
        <v>19</v>
      </c>
      <c r="X95" s="343" t="s">
        <v>611</v>
      </c>
      <c r="Y95" s="343" t="s">
        <v>1200</v>
      </c>
      <c r="Z95" s="343" t="s">
        <v>1201</v>
      </c>
      <c r="AA95" s="343" t="s">
        <v>613</v>
      </c>
      <c r="AB95" s="343" t="s">
        <v>1202</v>
      </c>
      <c r="AC95" s="343">
        <v>559353</v>
      </c>
      <c r="AD95" s="343">
        <v>4419</v>
      </c>
      <c r="AE95" s="343" t="s">
        <v>1008</v>
      </c>
      <c r="AF95" s="343" t="s">
        <v>931</v>
      </c>
      <c r="AG95" s="343" t="s">
        <v>924</v>
      </c>
      <c r="AH95" s="343" t="s">
        <v>925</v>
      </c>
    </row>
    <row r="96" spans="2:34" s="335" customFormat="1" ht="24">
      <c r="B96" s="154" t="s">
        <v>614</v>
      </c>
      <c r="C96" s="48" t="s">
        <v>615</v>
      </c>
      <c r="D96" s="48" t="s">
        <v>1203</v>
      </c>
      <c r="E96" s="48" t="s">
        <v>616</v>
      </c>
      <c r="F96" s="48"/>
      <c r="G96" s="48"/>
      <c r="H96" s="336"/>
      <c r="I96" s="337" t="s">
        <v>378</v>
      </c>
      <c r="J96" s="345">
        <v>560508</v>
      </c>
      <c r="K96" s="336">
        <v>375540</v>
      </c>
      <c r="L96" s="336">
        <v>560508</v>
      </c>
      <c r="M96" s="338">
        <v>0</v>
      </c>
      <c r="N96" s="338">
        <v>0</v>
      </c>
      <c r="O96" s="338">
        <v>0</v>
      </c>
      <c r="P96" s="339">
        <v>0</v>
      </c>
      <c r="Q96" s="340">
        <f t="shared" si="3"/>
        <v>0</v>
      </c>
      <c r="R96" s="350">
        <f t="shared" si="1"/>
        <v>0</v>
      </c>
      <c r="T96" s="349">
        <v>375540</v>
      </c>
      <c r="U96" s="343">
        <v>86</v>
      </c>
      <c r="V96" s="343">
        <v>2024</v>
      </c>
      <c r="W96" s="343">
        <v>19</v>
      </c>
      <c r="X96" s="343" t="s">
        <v>614</v>
      </c>
      <c r="Y96" s="343" t="s">
        <v>1203</v>
      </c>
      <c r="Z96" s="343" t="s">
        <v>1204</v>
      </c>
      <c r="AA96" s="343" t="s">
        <v>616</v>
      </c>
      <c r="AB96" s="343" t="s">
        <v>1205</v>
      </c>
      <c r="AC96" s="343">
        <v>560508</v>
      </c>
      <c r="AD96" s="343">
        <v>4419</v>
      </c>
      <c r="AE96" s="343" t="s">
        <v>1008</v>
      </c>
      <c r="AF96" s="343" t="s">
        <v>931</v>
      </c>
      <c r="AG96" s="343" t="s">
        <v>917</v>
      </c>
      <c r="AH96" s="343" t="s">
        <v>1206</v>
      </c>
    </row>
    <row r="97" spans="2:34" s="335" customFormat="1" ht="48">
      <c r="B97" s="154" t="s">
        <v>617</v>
      </c>
      <c r="C97" s="48" t="s">
        <v>618</v>
      </c>
      <c r="D97" s="48" t="s">
        <v>1207</v>
      </c>
      <c r="E97" s="48" t="s">
        <v>619</v>
      </c>
      <c r="F97" s="48"/>
      <c r="G97" s="48"/>
      <c r="H97" s="336"/>
      <c r="I97" s="337" t="s">
        <v>378</v>
      </c>
      <c r="J97" s="345">
        <v>572262</v>
      </c>
      <c r="K97" s="336">
        <v>383416</v>
      </c>
      <c r="L97" s="336">
        <v>572262</v>
      </c>
      <c r="M97" s="338">
        <v>0</v>
      </c>
      <c r="N97" s="338">
        <v>0</v>
      </c>
      <c r="O97" s="338">
        <v>0</v>
      </c>
      <c r="P97" s="339">
        <v>0</v>
      </c>
      <c r="Q97" s="340">
        <f t="shared" si="3"/>
        <v>0</v>
      </c>
      <c r="R97" s="350">
        <f t="shared" si="1"/>
        <v>0</v>
      </c>
      <c r="T97" s="349">
        <v>383416</v>
      </c>
      <c r="U97" s="343">
        <v>87</v>
      </c>
      <c r="V97" s="343">
        <v>2024</v>
      </c>
      <c r="W97" s="343">
        <v>19</v>
      </c>
      <c r="X97" s="343" t="s">
        <v>617</v>
      </c>
      <c r="Y97" s="343" t="s">
        <v>1207</v>
      </c>
      <c r="Z97" s="343" t="s">
        <v>1208</v>
      </c>
      <c r="AA97" s="343" t="s">
        <v>619</v>
      </c>
      <c r="AB97" s="343" t="s">
        <v>1209</v>
      </c>
      <c r="AC97" s="343">
        <v>572262</v>
      </c>
      <c r="AD97" s="343">
        <v>4419</v>
      </c>
      <c r="AE97" s="343" t="s">
        <v>1008</v>
      </c>
      <c r="AF97" s="343" t="s">
        <v>931</v>
      </c>
      <c r="AG97" s="343" t="s">
        <v>924</v>
      </c>
      <c r="AH97" s="343" t="s">
        <v>925</v>
      </c>
    </row>
    <row r="98" spans="2:34" s="335" customFormat="1" ht="36">
      <c r="B98" s="154" t="s">
        <v>620</v>
      </c>
      <c r="C98" s="48" t="s">
        <v>621</v>
      </c>
      <c r="D98" s="48" t="s">
        <v>1210</v>
      </c>
      <c r="E98" s="48" t="s">
        <v>622</v>
      </c>
      <c r="F98" s="48"/>
      <c r="G98" s="48"/>
      <c r="H98" s="336"/>
      <c r="I98" s="337" t="s">
        <v>378</v>
      </c>
      <c r="J98" s="345">
        <v>584846</v>
      </c>
      <c r="K98" s="336">
        <v>391847</v>
      </c>
      <c r="L98" s="336">
        <v>584846</v>
      </c>
      <c r="M98" s="338">
        <v>0</v>
      </c>
      <c r="N98" s="338">
        <v>0</v>
      </c>
      <c r="O98" s="338">
        <v>0</v>
      </c>
      <c r="P98" s="339">
        <v>0</v>
      </c>
      <c r="Q98" s="340">
        <f t="shared" si="3"/>
        <v>0</v>
      </c>
      <c r="R98" s="350">
        <f t="shared" si="1"/>
        <v>0</v>
      </c>
      <c r="T98" s="349">
        <v>391847</v>
      </c>
      <c r="U98" s="343">
        <v>88</v>
      </c>
      <c r="V98" s="343">
        <v>2024</v>
      </c>
      <c r="W98" s="343">
        <v>19</v>
      </c>
      <c r="X98" s="343" t="s">
        <v>620</v>
      </c>
      <c r="Y98" s="343" t="s">
        <v>1210</v>
      </c>
      <c r="Z98" s="343" t="s">
        <v>1211</v>
      </c>
      <c r="AA98" s="343" t="s">
        <v>622</v>
      </c>
      <c r="AB98" s="343" t="s">
        <v>1212</v>
      </c>
      <c r="AC98" s="343">
        <v>584846</v>
      </c>
      <c r="AD98" s="343">
        <v>4419</v>
      </c>
      <c r="AE98" s="343" t="s">
        <v>1008</v>
      </c>
      <c r="AF98" s="343" t="s">
        <v>931</v>
      </c>
      <c r="AG98" s="343" t="s">
        <v>924</v>
      </c>
      <c r="AH98" s="343" t="s">
        <v>945</v>
      </c>
    </row>
    <row r="99" spans="2:34" s="335" customFormat="1" ht="36">
      <c r="B99" s="154" t="s">
        <v>623</v>
      </c>
      <c r="C99" s="48" t="s">
        <v>624</v>
      </c>
      <c r="D99" s="48" t="s">
        <v>1213</v>
      </c>
      <c r="E99" s="48" t="s">
        <v>625</v>
      </c>
      <c r="F99" s="48"/>
      <c r="G99" s="48"/>
      <c r="H99" s="336"/>
      <c r="I99" s="337" t="s">
        <v>378</v>
      </c>
      <c r="J99" s="345">
        <v>588724</v>
      </c>
      <c r="K99" s="336">
        <v>394445</v>
      </c>
      <c r="L99" s="336">
        <v>588724</v>
      </c>
      <c r="M99" s="338">
        <v>0</v>
      </c>
      <c r="N99" s="338">
        <v>0</v>
      </c>
      <c r="O99" s="338">
        <v>0</v>
      </c>
      <c r="P99" s="339">
        <v>0</v>
      </c>
      <c r="Q99" s="340">
        <f t="shared" si="3"/>
        <v>0</v>
      </c>
      <c r="R99" s="350">
        <f t="shared" si="1"/>
        <v>0</v>
      </c>
      <c r="T99" s="349">
        <v>394445</v>
      </c>
      <c r="U99" s="343">
        <v>89</v>
      </c>
      <c r="V99" s="343">
        <v>2024</v>
      </c>
      <c r="W99" s="343">
        <v>19</v>
      </c>
      <c r="X99" s="343" t="s">
        <v>623</v>
      </c>
      <c r="Y99" s="343" t="s">
        <v>1213</v>
      </c>
      <c r="Z99" s="343" t="s">
        <v>1214</v>
      </c>
      <c r="AA99" s="343" t="s">
        <v>625</v>
      </c>
      <c r="AB99" s="343" t="s">
        <v>1215</v>
      </c>
      <c r="AC99" s="343">
        <v>588724</v>
      </c>
      <c r="AD99" s="343">
        <v>4419</v>
      </c>
      <c r="AE99" s="343" t="s">
        <v>1008</v>
      </c>
      <c r="AF99" s="343" t="s">
        <v>931</v>
      </c>
      <c r="AG99" s="343" t="s">
        <v>917</v>
      </c>
      <c r="AH99" s="343" t="s">
        <v>935</v>
      </c>
    </row>
    <row r="100" spans="2:34" s="335" customFormat="1" ht="24">
      <c r="B100" s="154" t="s">
        <v>626</v>
      </c>
      <c r="C100" s="48" t="s">
        <v>627</v>
      </c>
      <c r="D100" s="48" t="s">
        <v>1216</v>
      </c>
      <c r="E100" s="48" t="s">
        <v>628</v>
      </c>
      <c r="F100" s="48"/>
      <c r="G100" s="48"/>
      <c r="H100" s="336"/>
      <c r="I100" s="337" t="s">
        <v>372</v>
      </c>
      <c r="J100" s="345">
        <v>498452</v>
      </c>
      <c r="K100" s="336">
        <v>333963</v>
      </c>
      <c r="L100" s="336">
        <v>498452</v>
      </c>
      <c r="M100" s="338">
        <v>0</v>
      </c>
      <c r="N100" s="338">
        <v>0</v>
      </c>
      <c r="O100" s="338">
        <v>0</v>
      </c>
      <c r="P100" s="339">
        <v>0</v>
      </c>
      <c r="Q100" s="340">
        <f t="shared" si="3"/>
        <v>0</v>
      </c>
      <c r="R100" s="350">
        <f t="shared" si="1"/>
        <v>0</v>
      </c>
      <c r="T100" s="349">
        <v>333963</v>
      </c>
      <c r="U100" s="343">
        <v>90</v>
      </c>
      <c r="V100" s="343">
        <v>2024</v>
      </c>
      <c r="W100" s="343">
        <v>14</v>
      </c>
      <c r="X100" s="343" t="s">
        <v>626</v>
      </c>
      <c r="Y100" s="343" t="s">
        <v>1216</v>
      </c>
      <c r="Z100" s="343" t="s">
        <v>1217</v>
      </c>
      <c r="AA100" s="343" t="s">
        <v>628</v>
      </c>
      <c r="AB100" s="343" t="s">
        <v>959</v>
      </c>
      <c r="AC100" s="343">
        <v>498452</v>
      </c>
      <c r="AD100" s="343">
        <v>3371</v>
      </c>
      <c r="AE100" s="343" t="e">
        <v>#N/A</v>
      </c>
      <c r="AF100" s="343" t="s">
        <v>916</v>
      </c>
      <c r="AG100" s="343" t="s">
        <v>917</v>
      </c>
      <c r="AH100" s="343" t="s">
        <v>960</v>
      </c>
    </row>
    <row r="101" spans="2:34" s="335" customFormat="1" ht="24">
      <c r="B101" s="154" t="s">
        <v>629</v>
      </c>
      <c r="C101" s="48" t="s">
        <v>630</v>
      </c>
      <c r="D101" s="48" t="s">
        <v>1218</v>
      </c>
      <c r="E101" s="48" t="s">
        <v>631</v>
      </c>
      <c r="F101" s="48"/>
      <c r="G101" s="48"/>
      <c r="H101" s="336"/>
      <c r="I101" s="337" t="s">
        <v>372</v>
      </c>
      <c r="J101" s="345">
        <v>706973</v>
      </c>
      <c r="K101" s="336">
        <v>473672</v>
      </c>
      <c r="L101" s="336">
        <v>706973</v>
      </c>
      <c r="M101" s="338">
        <v>0</v>
      </c>
      <c r="N101" s="338">
        <v>0</v>
      </c>
      <c r="O101" s="338">
        <v>0</v>
      </c>
      <c r="P101" s="339">
        <v>0</v>
      </c>
      <c r="Q101" s="340">
        <f t="shared" si="3"/>
        <v>0</v>
      </c>
      <c r="R101" s="350">
        <f t="shared" si="1"/>
        <v>0</v>
      </c>
      <c r="T101" s="349">
        <v>473672</v>
      </c>
      <c r="U101" s="343">
        <v>91</v>
      </c>
      <c r="V101" s="343">
        <v>2024</v>
      </c>
      <c r="W101" s="343">
        <v>19</v>
      </c>
      <c r="X101" s="343" t="s">
        <v>629</v>
      </c>
      <c r="Y101" s="343" t="s">
        <v>1218</v>
      </c>
      <c r="Z101" s="343" t="s">
        <v>1219</v>
      </c>
      <c r="AA101" s="343" t="s">
        <v>631</v>
      </c>
      <c r="AB101" s="343" t="s">
        <v>1220</v>
      </c>
      <c r="AC101" s="343">
        <v>706973</v>
      </c>
      <c r="AD101" s="343">
        <v>3371</v>
      </c>
      <c r="AE101" s="343" t="e">
        <v>#N/A</v>
      </c>
      <c r="AF101" s="343" t="s">
        <v>916</v>
      </c>
      <c r="AG101" s="343" t="s">
        <v>917</v>
      </c>
      <c r="AH101" s="343" t="s">
        <v>918</v>
      </c>
    </row>
    <row r="102" spans="2:34" s="335" customFormat="1" ht="24">
      <c r="B102" s="154" t="s">
        <v>632</v>
      </c>
      <c r="C102" s="48" t="s">
        <v>633</v>
      </c>
      <c r="D102" s="48" t="s">
        <v>1221</v>
      </c>
      <c r="E102" s="48" t="s">
        <v>634</v>
      </c>
      <c r="F102" s="48"/>
      <c r="G102" s="48"/>
      <c r="H102" s="336"/>
      <c r="I102" s="337" t="s">
        <v>372</v>
      </c>
      <c r="J102" s="345">
        <v>454886</v>
      </c>
      <c r="K102" s="336">
        <v>304774</v>
      </c>
      <c r="L102" s="336">
        <v>454886</v>
      </c>
      <c r="M102" s="338">
        <v>0</v>
      </c>
      <c r="N102" s="338">
        <v>0</v>
      </c>
      <c r="O102" s="338">
        <v>0</v>
      </c>
      <c r="P102" s="339">
        <v>0</v>
      </c>
      <c r="Q102" s="340">
        <f t="shared" si="3"/>
        <v>0</v>
      </c>
      <c r="R102" s="350">
        <f t="shared" si="1"/>
        <v>0</v>
      </c>
      <c r="T102" s="349">
        <v>304774</v>
      </c>
      <c r="U102" s="343">
        <v>92</v>
      </c>
      <c r="V102" s="343">
        <v>2024</v>
      </c>
      <c r="W102" s="343">
        <v>16</v>
      </c>
      <c r="X102" s="343" t="s">
        <v>632</v>
      </c>
      <c r="Y102" s="343" t="s">
        <v>1221</v>
      </c>
      <c r="Z102" s="343" t="s">
        <v>1222</v>
      </c>
      <c r="AA102" s="343" t="s">
        <v>634</v>
      </c>
      <c r="AB102" s="343" t="s">
        <v>1223</v>
      </c>
      <c r="AC102" s="343">
        <v>454886</v>
      </c>
      <c r="AD102" s="343">
        <v>3371</v>
      </c>
      <c r="AE102" s="343" t="e">
        <v>#N/A</v>
      </c>
      <c r="AF102" s="343" t="s">
        <v>916</v>
      </c>
      <c r="AG102" s="343" t="s">
        <v>917</v>
      </c>
      <c r="AH102" s="343" t="s">
        <v>918</v>
      </c>
    </row>
    <row r="103" spans="2:34" s="335" customFormat="1">
      <c r="B103" s="154" t="s">
        <v>635</v>
      </c>
      <c r="C103" s="48" t="s">
        <v>636</v>
      </c>
      <c r="D103" s="48" t="s">
        <v>1224</v>
      </c>
      <c r="E103" s="48" t="s">
        <v>587</v>
      </c>
      <c r="F103" s="48"/>
      <c r="G103" s="48"/>
      <c r="H103" s="336"/>
      <c r="I103" s="337" t="s">
        <v>372</v>
      </c>
      <c r="J103" s="345">
        <v>532726</v>
      </c>
      <c r="K103" s="336">
        <v>356926</v>
      </c>
      <c r="L103" s="336">
        <v>532726</v>
      </c>
      <c r="M103" s="338">
        <v>0</v>
      </c>
      <c r="N103" s="338">
        <v>0</v>
      </c>
      <c r="O103" s="338">
        <v>0</v>
      </c>
      <c r="P103" s="339">
        <v>0</v>
      </c>
      <c r="Q103" s="340">
        <f t="shared" si="3"/>
        <v>0</v>
      </c>
      <c r="R103" s="350">
        <f t="shared" si="1"/>
        <v>0</v>
      </c>
      <c r="T103" s="349">
        <v>356926</v>
      </c>
      <c r="U103" s="343">
        <v>93</v>
      </c>
      <c r="V103" s="343">
        <v>2024</v>
      </c>
      <c r="W103" s="343">
        <v>16</v>
      </c>
      <c r="X103" s="343" t="s">
        <v>635</v>
      </c>
      <c r="Y103" s="343" t="s">
        <v>1224</v>
      </c>
      <c r="Z103" s="343" t="s">
        <v>1225</v>
      </c>
      <c r="AA103" s="343" t="s">
        <v>587</v>
      </c>
      <c r="AB103" s="343" t="s">
        <v>1226</v>
      </c>
      <c r="AC103" s="343">
        <v>532726</v>
      </c>
      <c r="AD103" s="343">
        <v>3371</v>
      </c>
      <c r="AE103" s="343" t="e">
        <v>#N/A</v>
      </c>
      <c r="AF103" s="343" t="s">
        <v>916</v>
      </c>
      <c r="AG103" s="343" t="s">
        <v>917</v>
      </c>
      <c r="AH103" s="343" t="s">
        <v>918</v>
      </c>
    </row>
    <row r="104" spans="2:34" s="335" customFormat="1" ht="24">
      <c r="B104" s="154" t="s">
        <v>637</v>
      </c>
      <c r="C104" s="48" t="s">
        <v>638</v>
      </c>
      <c r="D104" s="48" t="s">
        <v>1227</v>
      </c>
      <c r="E104" s="48" t="s">
        <v>639</v>
      </c>
      <c r="F104" s="48"/>
      <c r="G104" s="48"/>
      <c r="H104" s="336"/>
      <c r="I104" s="337" t="s">
        <v>375</v>
      </c>
      <c r="J104" s="345">
        <v>429618</v>
      </c>
      <c r="K104" s="336">
        <v>287844</v>
      </c>
      <c r="L104" s="336">
        <v>429618</v>
      </c>
      <c r="M104" s="338">
        <v>0</v>
      </c>
      <c r="N104" s="338">
        <v>0</v>
      </c>
      <c r="O104" s="338">
        <v>0</v>
      </c>
      <c r="P104" s="339">
        <v>0</v>
      </c>
      <c r="Q104" s="340">
        <f t="shared" si="3"/>
        <v>0</v>
      </c>
      <c r="R104" s="350">
        <f t="shared" si="1"/>
        <v>0</v>
      </c>
      <c r="T104" s="349">
        <v>287844</v>
      </c>
      <c r="U104" s="343">
        <v>94</v>
      </c>
      <c r="V104" s="343">
        <v>2024</v>
      </c>
      <c r="W104" s="343">
        <v>16</v>
      </c>
      <c r="X104" s="343" t="s">
        <v>637</v>
      </c>
      <c r="Y104" s="343" t="s">
        <v>1227</v>
      </c>
      <c r="Z104" s="343" t="s">
        <v>1228</v>
      </c>
      <c r="AA104" s="343" t="s">
        <v>639</v>
      </c>
      <c r="AB104" s="343" t="s">
        <v>1229</v>
      </c>
      <c r="AC104" s="343">
        <v>429618</v>
      </c>
      <c r="AD104" s="343">
        <v>6151</v>
      </c>
      <c r="AE104" s="343" t="e">
        <v>#N/A</v>
      </c>
      <c r="AF104" s="343" t="s">
        <v>923</v>
      </c>
      <c r="AG104" s="343" t="s">
        <v>924</v>
      </c>
      <c r="AH104" s="343" t="s">
        <v>500</v>
      </c>
    </row>
    <row r="105" spans="2:34" s="335" customFormat="1">
      <c r="B105" s="154" t="s">
        <v>640</v>
      </c>
      <c r="C105" s="48" t="s">
        <v>641</v>
      </c>
      <c r="D105" s="48" t="s">
        <v>1230</v>
      </c>
      <c r="E105" s="48" t="s">
        <v>642</v>
      </c>
      <c r="F105" s="48"/>
      <c r="G105" s="48"/>
      <c r="H105" s="336"/>
      <c r="I105" s="337" t="s">
        <v>372</v>
      </c>
      <c r="J105" s="345">
        <v>554373</v>
      </c>
      <c r="K105" s="336">
        <v>371430</v>
      </c>
      <c r="L105" s="336">
        <v>554373</v>
      </c>
      <c r="M105" s="338">
        <v>0</v>
      </c>
      <c r="N105" s="338">
        <v>0</v>
      </c>
      <c r="O105" s="338">
        <v>0</v>
      </c>
      <c r="P105" s="339">
        <v>0</v>
      </c>
      <c r="Q105" s="340">
        <f t="shared" si="3"/>
        <v>0</v>
      </c>
      <c r="R105" s="350">
        <f t="shared" si="1"/>
        <v>0</v>
      </c>
      <c r="T105" s="349">
        <v>371430</v>
      </c>
      <c r="U105" s="343">
        <v>95</v>
      </c>
      <c r="V105" s="343">
        <v>2024</v>
      </c>
      <c r="W105" s="343">
        <v>16</v>
      </c>
      <c r="X105" s="343" t="s">
        <v>640</v>
      </c>
      <c r="Y105" s="343" t="s">
        <v>1230</v>
      </c>
      <c r="Z105" s="343" t="s">
        <v>1231</v>
      </c>
      <c r="AA105" s="343" t="s">
        <v>642</v>
      </c>
      <c r="AB105" s="343" t="s">
        <v>1232</v>
      </c>
      <c r="AC105" s="343">
        <v>554373</v>
      </c>
      <c r="AD105" s="343">
        <v>3371</v>
      </c>
      <c r="AE105" s="343" t="e">
        <v>#N/A</v>
      </c>
      <c r="AF105" s="343" t="s">
        <v>916</v>
      </c>
      <c r="AG105" s="343" t="s">
        <v>917</v>
      </c>
      <c r="AH105" s="343" t="s">
        <v>918</v>
      </c>
    </row>
    <row r="106" spans="2:34" s="335" customFormat="1">
      <c r="B106" s="154" t="s">
        <v>643</v>
      </c>
      <c r="C106" s="48" t="s">
        <v>644</v>
      </c>
      <c r="D106" s="48" t="s">
        <v>1233</v>
      </c>
      <c r="E106" s="48" t="s">
        <v>645</v>
      </c>
      <c r="F106" s="48"/>
      <c r="G106" s="48"/>
      <c r="H106" s="336"/>
      <c r="I106" s="337" t="s">
        <v>381</v>
      </c>
      <c r="J106" s="345">
        <v>539135</v>
      </c>
      <c r="K106" s="336">
        <v>361220</v>
      </c>
      <c r="L106" s="336">
        <v>539135</v>
      </c>
      <c r="M106" s="338">
        <v>0</v>
      </c>
      <c r="N106" s="338">
        <v>0</v>
      </c>
      <c r="O106" s="338">
        <v>0</v>
      </c>
      <c r="P106" s="339">
        <v>0</v>
      </c>
      <c r="Q106" s="340">
        <f t="shared" si="3"/>
        <v>0</v>
      </c>
      <c r="R106" s="350">
        <f t="shared" si="1"/>
        <v>0</v>
      </c>
      <c r="T106" s="349">
        <v>361220</v>
      </c>
      <c r="U106" s="343">
        <v>96</v>
      </c>
      <c r="V106" s="343">
        <v>2024</v>
      </c>
      <c r="W106" s="343">
        <v>14</v>
      </c>
      <c r="X106" s="343" t="s">
        <v>643</v>
      </c>
      <c r="Y106" s="343" t="s">
        <v>1233</v>
      </c>
      <c r="Z106" s="343" t="s">
        <v>1234</v>
      </c>
      <c r="AA106" s="343" t="s">
        <v>645</v>
      </c>
      <c r="AB106" s="343" t="s">
        <v>1235</v>
      </c>
      <c r="AC106" s="343">
        <v>539135</v>
      </c>
      <c r="AD106" s="343">
        <v>2152</v>
      </c>
      <c r="AE106" s="343" t="e">
        <v>#N/A</v>
      </c>
      <c r="AF106" s="343" t="s">
        <v>258</v>
      </c>
      <c r="AG106" s="343" t="s">
        <v>917</v>
      </c>
      <c r="AH106" s="343" t="s">
        <v>955</v>
      </c>
    </row>
    <row r="107" spans="2:34" s="335" customFormat="1" ht="36">
      <c r="B107" s="154" t="s">
        <v>646</v>
      </c>
      <c r="C107" s="48" t="s">
        <v>647</v>
      </c>
      <c r="D107" s="48" t="s">
        <v>1130</v>
      </c>
      <c r="E107" s="48" t="s">
        <v>648</v>
      </c>
      <c r="F107" s="48"/>
      <c r="G107" s="48"/>
      <c r="H107" s="336"/>
      <c r="I107" s="337" t="s">
        <v>375</v>
      </c>
      <c r="J107" s="345">
        <v>775530</v>
      </c>
      <c r="K107" s="336">
        <v>519605</v>
      </c>
      <c r="L107" s="336">
        <v>775530</v>
      </c>
      <c r="M107" s="338">
        <v>0</v>
      </c>
      <c r="N107" s="338">
        <v>0</v>
      </c>
      <c r="O107" s="338">
        <v>0</v>
      </c>
      <c r="P107" s="339">
        <v>0</v>
      </c>
      <c r="Q107" s="340">
        <f t="shared" si="3"/>
        <v>0</v>
      </c>
      <c r="R107" s="350">
        <f t="shared" si="1"/>
        <v>0</v>
      </c>
      <c r="T107" s="349">
        <v>519605</v>
      </c>
      <c r="U107" s="343">
        <v>97</v>
      </c>
      <c r="V107" s="343">
        <v>2024</v>
      </c>
      <c r="W107" s="343">
        <v>16</v>
      </c>
      <c r="X107" s="343" t="s">
        <v>646</v>
      </c>
      <c r="Y107" s="343" t="s">
        <v>1130</v>
      </c>
      <c r="Z107" s="343" t="s">
        <v>1236</v>
      </c>
      <c r="AA107" s="343" t="s">
        <v>648</v>
      </c>
      <c r="AB107" s="343" t="s">
        <v>1237</v>
      </c>
      <c r="AC107" s="343">
        <v>775530</v>
      </c>
      <c r="AD107" s="343">
        <v>6141</v>
      </c>
      <c r="AE107" s="343" t="e">
        <v>#N/A</v>
      </c>
      <c r="AF107" s="343" t="s">
        <v>923</v>
      </c>
      <c r="AG107" s="343" t="s">
        <v>924</v>
      </c>
      <c r="AH107" s="343" t="s">
        <v>925</v>
      </c>
    </row>
    <row r="108" spans="2:34" s="335" customFormat="1" ht="24">
      <c r="B108" s="154" t="s">
        <v>649</v>
      </c>
      <c r="C108" s="48" t="s">
        <v>650</v>
      </c>
      <c r="D108" s="48" t="s">
        <v>1238</v>
      </c>
      <c r="E108" s="48" t="s">
        <v>651</v>
      </c>
      <c r="F108" s="48"/>
      <c r="G108" s="48"/>
      <c r="H108" s="336"/>
      <c r="I108" s="337" t="s">
        <v>372</v>
      </c>
      <c r="J108" s="345">
        <v>536381</v>
      </c>
      <c r="K108" s="336">
        <v>359375</v>
      </c>
      <c r="L108" s="336">
        <v>536381</v>
      </c>
      <c r="M108" s="338">
        <v>0</v>
      </c>
      <c r="N108" s="338">
        <v>0</v>
      </c>
      <c r="O108" s="338">
        <v>0</v>
      </c>
      <c r="P108" s="339">
        <v>0</v>
      </c>
      <c r="Q108" s="340">
        <f t="shared" si="3"/>
        <v>0</v>
      </c>
      <c r="R108" s="350">
        <f t="shared" si="1"/>
        <v>0</v>
      </c>
      <c r="T108" s="349">
        <v>359375</v>
      </c>
      <c r="U108" s="343">
        <v>98</v>
      </c>
      <c r="V108" s="343">
        <v>2024</v>
      </c>
      <c r="W108" s="343">
        <v>16</v>
      </c>
      <c r="X108" s="343" t="s">
        <v>649</v>
      </c>
      <c r="Y108" s="343" t="s">
        <v>1238</v>
      </c>
      <c r="Z108" s="343" t="s">
        <v>1239</v>
      </c>
      <c r="AA108" s="343" t="s">
        <v>651</v>
      </c>
      <c r="AB108" s="343" t="s">
        <v>1240</v>
      </c>
      <c r="AC108" s="343">
        <v>536381</v>
      </c>
      <c r="AD108" s="343">
        <v>3371</v>
      </c>
      <c r="AE108" s="343" t="e">
        <v>#N/A</v>
      </c>
      <c r="AF108" s="343" t="s">
        <v>916</v>
      </c>
      <c r="AG108" s="343" t="s">
        <v>917</v>
      </c>
      <c r="AH108" s="343" t="s">
        <v>918</v>
      </c>
    </row>
    <row r="109" spans="2:34" s="335" customFormat="1" ht="24">
      <c r="B109" s="154" t="s">
        <v>652</v>
      </c>
      <c r="C109" s="48" t="s">
        <v>653</v>
      </c>
      <c r="D109" s="48" t="s">
        <v>1241</v>
      </c>
      <c r="E109" s="48" t="s">
        <v>654</v>
      </c>
      <c r="F109" s="48"/>
      <c r="G109" s="48"/>
      <c r="H109" s="336"/>
      <c r="I109" s="337" t="s">
        <v>372</v>
      </c>
      <c r="J109" s="345">
        <v>1361058</v>
      </c>
      <c r="K109" s="336">
        <v>911909</v>
      </c>
      <c r="L109" s="336">
        <v>1361058</v>
      </c>
      <c r="M109" s="338">
        <v>0</v>
      </c>
      <c r="N109" s="338">
        <v>0</v>
      </c>
      <c r="O109" s="338">
        <v>0</v>
      </c>
      <c r="P109" s="339">
        <v>0</v>
      </c>
      <c r="Q109" s="340">
        <f t="shared" si="3"/>
        <v>0</v>
      </c>
      <c r="R109" s="350">
        <f t="shared" si="1"/>
        <v>0</v>
      </c>
      <c r="T109" s="349">
        <v>911909</v>
      </c>
      <c r="U109" s="343">
        <v>99</v>
      </c>
      <c r="V109" s="343">
        <v>2024</v>
      </c>
      <c r="W109" s="343">
        <v>14</v>
      </c>
      <c r="X109" s="343" t="s">
        <v>652</v>
      </c>
      <c r="Y109" s="343" t="s">
        <v>1241</v>
      </c>
      <c r="Z109" s="343" t="s">
        <v>1242</v>
      </c>
      <c r="AA109" s="343" t="s">
        <v>654</v>
      </c>
      <c r="AB109" s="343" t="s">
        <v>959</v>
      </c>
      <c r="AC109" s="343">
        <v>1361058</v>
      </c>
      <c r="AD109" s="343">
        <v>3371</v>
      </c>
      <c r="AE109" s="343" t="e">
        <v>#N/A</v>
      </c>
      <c r="AF109" s="343" t="s">
        <v>916</v>
      </c>
      <c r="AG109" s="343" t="s">
        <v>917</v>
      </c>
      <c r="AH109" s="343" t="s">
        <v>960</v>
      </c>
    </row>
    <row r="110" spans="2:34" s="335" customFormat="1" ht="24">
      <c r="B110" s="154" t="s">
        <v>655</v>
      </c>
      <c r="C110" s="48" t="s">
        <v>656</v>
      </c>
      <c r="D110" s="48" t="s">
        <v>1243</v>
      </c>
      <c r="E110" s="48" t="s">
        <v>657</v>
      </c>
      <c r="F110" s="48"/>
      <c r="G110" s="48"/>
      <c r="H110" s="336"/>
      <c r="I110" s="337" t="s">
        <v>375</v>
      </c>
      <c r="J110" s="345">
        <v>1015843</v>
      </c>
      <c r="K110" s="336">
        <v>680615</v>
      </c>
      <c r="L110" s="336">
        <v>1015843</v>
      </c>
      <c r="M110" s="338">
        <v>0</v>
      </c>
      <c r="N110" s="338">
        <v>0</v>
      </c>
      <c r="O110" s="338">
        <v>0</v>
      </c>
      <c r="P110" s="339">
        <v>0</v>
      </c>
      <c r="Q110" s="340">
        <f t="shared" si="3"/>
        <v>0</v>
      </c>
      <c r="R110" s="350">
        <f t="shared" si="1"/>
        <v>0</v>
      </c>
      <c r="T110" s="349">
        <v>680615</v>
      </c>
      <c r="U110" s="343">
        <v>100</v>
      </c>
      <c r="V110" s="343">
        <v>2024</v>
      </c>
      <c r="W110" s="343">
        <v>14</v>
      </c>
      <c r="X110" s="343" t="s">
        <v>655</v>
      </c>
      <c r="Y110" s="343" t="s">
        <v>1243</v>
      </c>
      <c r="Z110" s="343" t="s">
        <v>1244</v>
      </c>
      <c r="AA110" s="343" t="s">
        <v>657</v>
      </c>
      <c r="AB110" s="343" t="s">
        <v>1245</v>
      </c>
      <c r="AC110" s="343">
        <v>1015843</v>
      </c>
      <c r="AD110" s="343">
        <v>6151</v>
      </c>
      <c r="AE110" s="343" t="e">
        <v>#N/A</v>
      </c>
      <c r="AF110" s="343" t="s">
        <v>923</v>
      </c>
      <c r="AG110" s="343" t="s">
        <v>924</v>
      </c>
      <c r="AH110" s="343" t="s">
        <v>500</v>
      </c>
    </row>
    <row r="111" spans="2:34" s="335" customFormat="1" ht="24">
      <c r="B111" s="154" t="s">
        <v>658</v>
      </c>
      <c r="C111" s="48" t="s">
        <v>659</v>
      </c>
      <c r="D111" s="48" t="s">
        <v>1246</v>
      </c>
      <c r="E111" s="48" t="s">
        <v>660</v>
      </c>
      <c r="F111" s="48"/>
      <c r="G111" s="48"/>
      <c r="H111" s="336"/>
      <c r="I111" s="337" t="s">
        <v>375</v>
      </c>
      <c r="J111" s="345">
        <v>1214663</v>
      </c>
      <c r="K111" s="336">
        <v>813824</v>
      </c>
      <c r="L111" s="336">
        <v>1214663</v>
      </c>
      <c r="M111" s="338">
        <v>0</v>
      </c>
      <c r="N111" s="338">
        <v>0</v>
      </c>
      <c r="O111" s="338">
        <v>0</v>
      </c>
      <c r="P111" s="339">
        <v>0</v>
      </c>
      <c r="Q111" s="340">
        <f t="shared" si="3"/>
        <v>0</v>
      </c>
      <c r="R111" s="350">
        <f t="shared" si="1"/>
        <v>0</v>
      </c>
      <c r="T111" s="349">
        <v>813824</v>
      </c>
      <c r="U111" s="343">
        <v>101</v>
      </c>
      <c r="V111" s="343">
        <v>2024</v>
      </c>
      <c r="W111" s="343">
        <v>14</v>
      </c>
      <c r="X111" s="343" t="s">
        <v>658</v>
      </c>
      <c r="Y111" s="343" t="s">
        <v>1246</v>
      </c>
      <c r="Z111" s="343" t="s">
        <v>1247</v>
      </c>
      <c r="AA111" s="343" t="s">
        <v>660</v>
      </c>
      <c r="AB111" s="343" t="s">
        <v>1248</v>
      </c>
      <c r="AC111" s="343">
        <v>1214663</v>
      </c>
      <c r="AD111" s="343">
        <v>6141</v>
      </c>
      <c r="AE111" s="343" t="e">
        <v>#N/A</v>
      </c>
      <c r="AF111" s="343" t="s">
        <v>923</v>
      </c>
      <c r="AG111" s="343" t="s">
        <v>924</v>
      </c>
      <c r="AH111" s="343" t="s">
        <v>925</v>
      </c>
    </row>
    <row r="112" spans="2:34" s="335" customFormat="1">
      <c r="B112" s="154" t="s">
        <v>661</v>
      </c>
      <c r="C112" s="48" t="s">
        <v>662</v>
      </c>
      <c r="D112" s="48" t="s">
        <v>1249</v>
      </c>
      <c r="E112" s="48" t="s">
        <v>663</v>
      </c>
      <c r="F112" s="48"/>
      <c r="G112" s="48"/>
      <c r="H112" s="336"/>
      <c r="I112" s="337" t="s">
        <v>375</v>
      </c>
      <c r="J112" s="345">
        <v>692058</v>
      </c>
      <c r="K112" s="336">
        <v>463679</v>
      </c>
      <c r="L112" s="336">
        <v>692058</v>
      </c>
      <c r="M112" s="338">
        <v>0</v>
      </c>
      <c r="N112" s="338">
        <v>0</v>
      </c>
      <c r="O112" s="338">
        <v>0</v>
      </c>
      <c r="P112" s="339">
        <v>0</v>
      </c>
      <c r="Q112" s="340">
        <f t="shared" si="3"/>
        <v>0</v>
      </c>
      <c r="R112" s="350">
        <f t="shared" si="1"/>
        <v>0</v>
      </c>
      <c r="T112" s="349">
        <v>463679</v>
      </c>
      <c r="U112" s="343">
        <v>102</v>
      </c>
      <c r="V112" s="343">
        <v>2024</v>
      </c>
      <c r="W112" s="343">
        <v>14</v>
      </c>
      <c r="X112" s="343" t="s">
        <v>661</v>
      </c>
      <c r="Y112" s="343" t="s">
        <v>1249</v>
      </c>
      <c r="Z112" s="343" t="s">
        <v>1250</v>
      </c>
      <c r="AA112" s="343" t="s">
        <v>663</v>
      </c>
      <c r="AB112" s="343" t="s">
        <v>1251</v>
      </c>
      <c r="AC112" s="343">
        <v>692058</v>
      </c>
      <c r="AD112" s="343">
        <v>6141</v>
      </c>
      <c r="AE112" s="343" t="e">
        <v>#N/A</v>
      </c>
      <c r="AF112" s="343" t="s">
        <v>923</v>
      </c>
      <c r="AG112" s="343" t="s">
        <v>924</v>
      </c>
      <c r="AH112" s="343" t="s">
        <v>925</v>
      </c>
    </row>
    <row r="113" spans="2:34" s="335" customFormat="1" ht="24">
      <c r="B113" s="154" t="s">
        <v>664</v>
      </c>
      <c r="C113" s="48" t="s">
        <v>665</v>
      </c>
      <c r="D113" s="48" t="s">
        <v>1252</v>
      </c>
      <c r="E113" s="48" t="s">
        <v>666</v>
      </c>
      <c r="F113" s="48"/>
      <c r="G113" s="48"/>
      <c r="H113" s="336"/>
      <c r="I113" s="337" t="s">
        <v>378</v>
      </c>
      <c r="J113" s="345">
        <v>443182</v>
      </c>
      <c r="K113" s="336">
        <v>296932</v>
      </c>
      <c r="L113" s="336">
        <v>443182</v>
      </c>
      <c r="M113" s="338">
        <v>0</v>
      </c>
      <c r="N113" s="338">
        <v>0</v>
      </c>
      <c r="O113" s="338">
        <v>0</v>
      </c>
      <c r="P113" s="339">
        <v>0</v>
      </c>
      <c r="Q113" s="340">
        <f t="shared" si="3"/>
        <v>0</v>
      </c>
      <c r="R113" s="350">
        <f t="shared" si="1"/>
        <v>0</v>
      </c>
      <c r="T113" s="349">
        <v>296932</v>
      </c>
      <c r="U113" s="343">
        <v>103</v>
      </c>
      <c r="V113" s="343">
        <v>2024</v>
      </c>
      <c r="W113" s="343">
        <v>16</v>
      </c>
      <c r="X113" s="343" t="s">
        <v>664</v>
      </c>
      <c r="Y113" s="343" t="s">
        <v>1252</v>
      </c>
      <c r="Z113" s="343" t="s">
        <v>1253</v>
      </c>
      <c r="AA113" s="343" t="s">
        <v>666</v>
      </c>
      <c r="AB113" s="343" t="s">
        <v>1254</v>
      </c>
      <c r="AC113" s="343">
        <v>443182</v>
      </c>
      <c r="AD113" s="343">
        <v>4419</v>
      </c>
      <c r="AE113" s="343" t="e">
        <v>#N/A</v>
      </c>
      <c r="AF113" s="343" t="s">
        <v>931</v>
      </c>
      <c r="AG113" s="343" t="s">
        <v>917</v>
      </c>
      <c r="AH113" s="343" t="s">
        <v>932</v>
      </c>
    </row>
    <row r="114" spans="2:34" s="335" customFormat="1" ht="36">
      <c r="B114" s="154" t="s">
        <v>667</v>
      </c>
      <c r="C114" s="48" t="s">
        <v>668</v>
      </c>
      <c r="D114" s="48" t="s">
        <v>1255</v>
      </c>
      <c r="E114" s="48" t="s">
        <v>669</v>
      </c>
      <c r="F114" s="48"/>
      <c r="G114" s="48"/>
      <c r="H114" s="336"/>
      <c r="I114" s="337" t="s">
        <v>372</v>
      </c>
      <c r="J114" s="345">
        <v>504250</v>
      </c>
      <c r="K114" s="336">
        <v>337848</v>
      </c>
      <c r="L114" s="336">
        <v>504250</v>
      </c>
      <c r="M114" s="338">
        <v>0</v>
      </c>
      <c r="N114" s="338">
        <v>0</v>
      </c>
      <c r="O114" s="338">
        <v>0</v>
      </c>
      <c r="P114" s="339">
        <v>0</v>
      </c>
      <c r="Q114" s="340">
        <f t="shared" si="3"/>
        <v>0</v>
      </c>
      <c r="R114" s="350">
        <f t="shared" si="1"/>
        <v>0</v>
      </c>
      <c r="T114" s="349">
        <v>337848</v>
      </c>
      <c r="U114" s="343">
        <v>104</v>
      </c>
      <c r="V114" s="343">
        <v>2024</v>
      </c>
      <c r="W114" s="343">
        <v>16</v>
      </c>
      <c r="X114" s="343" t="s">
        <v>667</v>
      </c>
      <c r="Y114" s="343" t="s">
        <v>1255</v>
      </c>
      <c r="Z114" s="343" t="s">
        <v>1256</v>
      </c>
      <c r="AA114" s="343" t="s">
        <v>669</v>
      </c>
      <c r="AB114" s="343" t="s">
        <v>1257</v>
      </c>
      <c r="AC114" s="343">
        <v>504250</v>
      </c>
      <c r="AD114" s="343">
        <v>3371</v>
      </c>
      <c r="AE114" s="343" t="e">
        <v>#N/A</v>
      </c>
      <c r="AF114" s="343" t="s">
        <v>916</v>
      </c>
      <c r="AG114" s="343" t="s">
        <v>917</v>
      </c>
      <c r="AH114" s="343" t="s">
        <v>918</v>
      </c>
    </row>
    <row r="115" spans="2:34" s="335" customFormat="1" ht="48">
      <c r="B115" s="154" t="s">
        <v>670</v>
      </c>
      <c r="C115" s="48" t="s">
        <v>671</v>
      </c>
      <c r="D115" s="48" t="s">
        <v>1258</v>
      </c>
      <c r="E115" s="48" t="s">
        <v>672</v>
      </c>
      <c r="F115" s="48"/>
      <c r="G115" s="48"/>
      <c r="H115" s="336"/>
      <c r="I115" s="337" t="s">
        <v>375</v>
      </c>
      <c r="J115" s="345">
        <v>882159</v>
      </c>
      <c r="K115" s="336">
        <v>591047</v>
      </c>
      <c r="L115" s="336">
        <v>882159</v>
      </c>
      <c r="M115" s="338">
        <v>0</v>
      </c>
      <c r="N115" s="338">
        <v>0</v>
      </c>
      <c r="O115" s="338">
        <v>0</v>
      </c>
      <c r="P115" s="339">
        <v>0</v>
      </c>
      <c r="Q115" s="340">
        <f t="shared" si="3"/>
        <v>0</v>
      </c>
      <c r="R115" s="350">
        <f t="shared" si="1"/>
        <v>0</v>
      </c>
      <c r="T115" s="349">
        <v>591047</v>
      </c>
      <c r="U115" s="343">
        <v>105</v>
      </c>
      <c r="V115" s="343">
        <v>2024</v>
      </c>
      <c r="W115" s="343">
        <v>14</v>
      </c>
      <c r="X115" s="343" t="s">
        <v>670</v>
      </c>
      <c r="Y115" s="343" t="s">
        <v>1258</v>
      </c>
      <c r="Z115" s="343" t="s">
        <v>1259</v>
      </c>
      <c r="AA115" s="343" t="s">
        <v>672</v>
      </c>
      <c r="AB115" s="343" t="s">
        <v>1260</v>
      </c>
      <c r="AC115" s="343">
        <v>882159</v>
      </c>
      <c r="AD115" s="343">
        <v>6151</v>
      </c>
      <c r="AE115" s="343" t="e">
        <v>#N/A</v>
      </c>
      <c r="AF115" s="343" t="s">
        <v>923</v>
      </c>
      <c r="AG115" s="343" t="s">
        <v>924</v>
      </c>
      <c r="AH115" s="343" t="s">
        <v>500</v>
      </c>
    </row>
    <row r="116" spans="2:34" s="335" customFormat="1" ht="36">
      <c r="B116" s="154" t="s">
        <v>673</v>
      </c>
      <c r="C116" s="48" t="s">
        <v>674</v>
      </c>
      <c r="D116" s="48" t="s">
        <v>1261</v>
      </c>
      <c r="E116" s="48" t="s">
        <v>675</v>
      </c>
      <c r="F116" s="48"/>
      <c r="G116" s="48"/>
      <c r="H116" s="336"/>
      <c r="I116" s="337" t="s">
        <v>375</v>
      </c>
      <c r="J116" s="345">
        <v>514536</v>
      </c>
      <c r="K116" s="336">
        <v>344739</v>
      </c>
      <c r="L116" s="336">
        <v>514536</v>
      </c>
      <c r="M116" s="338">
        <v>0</v>
      </c>
      <c r="N116" s="338">
        <v>0</v>
      </c>
      <c r="O116" s="338">
        <v>0</v>
      </c>
      <c r="P116" s="339">
        <v>0</v>
      </c>
      <c r="Q116" s="340">
        <f t="shared" si="3"/>
        <v>0</v>
      </c>
      <c r="R116" s="350">
        <f t="shared" si="1"/>
        <v>0</v>
      </c>
      <c r="T116" s="349">
        <v>344739</v>
      </c>
      <c r="U116" s="343">
        <v>106</v>
      </c>
      <c r="V116" s="343">
        <v>2024</v>
      </c>
      <c r="W116" s="343">
        <v>19</v>
      </c>
      <c r="X116" s="343" t="s">
        <v>673</v>
      </c>
      <c r="Y116" s="343" t="s">
        <v>1261</v>
      </c>
      <c r="Z116" s="343" t="s">
        <v>1262</v>
      </c>
      <c r="AA116" s="343" t="s">
        <v>675</v>
      </c>
      <c r="AB116" s="343" t="s">
        <v>1263</v>
      </c>
      <c r="AC116" s="343">
        <v>514536</v>
      </c>
      <c r="AD116" s="343">
        <v>6141</v>
      </c>
      <c r="AE116" s="343" t="e">
        <v>#N/A</v>
      </c>
      <c r="AF116" s="343" t="s">
        <v>923</v>
      </c>
      <c r="AG116" s="343" t="s">
        <v>924</v>
      </c>
      <c r="AH116" s="343" t="s">
        <v>925</v>
      </c>
    </row>
    <row r="117" spans="2:34" s="335" customFormat="1" ht="24">
      <c r="B117" s="154" t="s">
        <v>676</v>
      </c>
      <c r="C117" s="48" t="s">
        <v>677</v>
      </c>
      <c r="D117" s="48" t="s">
        <v>1264</v>
      </c>
      <c r="E117" s="48" t="s">
        <v>678</v>
      </c>
      <c r="F117" s="48"/>
      <c r="G117" s="48"/>
      <c r="H117" s="336"/>
      <c r="I117" s="337" t="s">
        <v>375</v>
      </c>
      <c r="J117" s="345">
        <v>565939</v>
      </c>
      <c r="K117" s="336">
        <v>379179</v>
      </c>
      <c r="L117" s="336">
        <v>565939</v>
      </c>
      <c r="M117" s="338">
        <v>0</v>
      </c>
      <c r="N117" s="338">
        <v>0</v>
      </c>
      <c r="O117" s="338">
        <v>0</v>
      </c>
      <c r="P117" s="339">
        <v>0</v>
      </c>
      <c r="Q117" s="340">
        <f t="shared" si="3"/>
        <v>0</v>
      </c>
      <c r="R117" s="350">
        <f t="shared" si="1"/>
        <v>0</v>
      </c>
      <c r="T117" s="349">
        <v>379179</v>
      </c>
      <c r="U117" s="343">
        <v>107</v>
      </c>
      <c r="V117" s="343">
        <v>2024</v>
      </c>
      <c r="W117" s="343">
        <v>19</v>
      </c>
      <c r="X117" s="343" t="s">
        <v>676</v>
      </c>
      <c r="Y117" s="343" t="s">
        <v>1264</v>
      </c>
      <c r="Z117" s="343" t="s">
        <v>1265</v>
      </c>
      <c r="AA117" s="343" t="s">
        <v>678</v>
      </c>
      <c r="AB117" s="343" t="s">
        <v>1266</v>
      </c>
      <c r="AC117" s="343">
        <v>565939</v>
      </c>
      <c r="AD117" s="343">
        <v>6141</v>
      </c>
      <c r="AE117" s="343" t="e">
        <v>#N/A</v>
      </c>
      <c r="AF117" s="343" t="s">
        <v>923</v>
      </c>
      <c r="AG117" s="343" t="s">
        <v>924</v>
      </c>
      <c r="AH117" s="343" t="s">
        <v>925</v>
      </c>
    </row>
    <row r="118" spans="2:34" s="335" customFormat="1" ht="24">
      <c r="B118" s="154" t="s">
        <v>679</v>
      </c>
      <c r="C118" s="48" t="s">
        <v>680</v>
      </c>
      <c r="D118" s="48" t="s">
        <v>1267</v>
      </c>
      <c r="E118" s="48" t="s">
        <v>681</v>
      </c>
      <c r="F118" s="48"/>
      <c r="G118" s="48"/>
      <c r="H118" s="336"/>
      <c r="I118" s="337" t="s">
        <v>378</v>
      </c>
      <c r="J118" s="345">
        <v>418289</v>
      </c>
      <c r="K118" s="336">
        <v>280254</v>
      </c>
      <c r="L118" s="336">
        <v>418289</v>
      </c>
      <c r="M118" s="338">
        <v>0</v>
      </c>
      <c r="N118" s="338">
        <v>0</v>
      </c>
      <c r="O118" s="338">
        <v>0</v>
      </c>
      <c r="P118" s="339">
        <v>0</v>
      </c>
      <c r="Q118" s="340">
        <f t="shared" si="3"/>
        <v>0</v>
      </c>
      <c r="R118" s="350">
        <f t="shared" si="1"/>
        <v>0</v>
      </c>
      <c r="T118" s="349">
        <v>280254</v>
      </c>
      <c r="U118" s="343">
        <v>108</v>
      </c>
      <c r="V118" s="343">
        <v>2024</v>
      </c>
      <c r="W118" s="343">
        <v>16</v>
      </c>
      <c r="X118" s="343" t="s">
        <v>679</v>
      </c>
      <c r="Y118" s="343" t="s">
        <v>1267</v>
      </c>
      <c r="Z118" s="343" t="s">
        <v>1268</v>
      </c>
      <c r="AA118" s="343" t="s">
        <v>681</v>
      </c>
      <c r="AB118" s="343" t="s">
        <v>1269</v>
      </c>
      <c r="AC118" s="343">
        <v>418289</v>
      </c>
      <c r="AD118" s="343">
        <v>4419</v>
      </c>
      <c r="AE118" s="343" t="e">
        <v>#N/A</v>
      </c>
      <c r="AF118" s="343" t="s">
        <v>931</v>
      </c>
      <c r="AG118" s="343" t="s">
        <v>917</v>
      </c>
      <c r="AH118" s="343" t="s">
        <v>932</v>
      </c>
    </row>
    <row r="119" spans="2:34" s="335" customFormat="1" ht="48">
      <c r="B119" s="154" t="s">
        <v>682</v>
      </c>
      <c r="C119" s="48" t="s">
        <v>683</v>
      </c>
      <c r="D119" s="48" t="s">
        <v>1270</v>
      </c>
      <c r="E119" s="48" t="s">
        <v>684</v>
      </c>
      <c r="F119" s="48"/>
      <c r="G119" s="48"/>
      <c r="H119" s="336"/>
      <c r="I119" s="337" t="s">
        <v>375</v>
      </c>
      <c r="J119" s="345">
        <v>467329</v>
      </c>
      <c r="K119" s="336">
        <v>313110</v>
      </c>
      <c r="L119" s="336">
        <v>467329</v>
      </c>
      <c r="M119" s="338">
        <v>0</v>
      </c>
      <c r="N119" s="338">
        <v>0</v>
      </c>
      <c r="O119" s="338">
        <v>0</v>
      </c>
      <c r="P119" s="339">
        <v>0</v>
      </c>
      <c r="Q119" s="340">
        <f t="shared" si="3"/>
        <v>0</v>
      </c>
      <c r="R119" s="350">
        <f t="shared" si="1"/>
        <v>0</v>
      </c>
      <c r="T119" s="349">
        <v>313110</v>
      </c>
      <c r="U119" s="343">
        <v>109</v>
      </c>
      <c r="V119" s="343">
        <v>2024</v>
      </c>
      <c r="W119" s="343">
        <v>14</v>
      </c>
      <c r="X119" s="343" t="s">
        <v>682</v>
      </c>
      <c r="Y119" s="343" t="s">
        <v>1270</v>
      </c>
      <c r="Z119" s="343" t="s">
        <v>1271</v>
      </c>
      <c r="AA119" s="343" t="s">
        <v>684</v>
      </c>
      <c r="AB119" s="343" t="s">
        <v>1272</v>
      </c>
      <c r="AC119" s="343">
        <v>467329</v>
      </c>
      <c r="AD119" s="343">
        <v>6121</v>
      </c>
      <c r="AE119" s="343" t="e">
        <v>#N/A</v>
      </c>
      <c r="AF119" s="343" t="s">
        <v>923</v>
      </c>
      <c r="AG119" s="343" t="s">
        <v>924</v>
      </c>
      <c r="AH119" s="343" t="s">
        <v>925</v>
      </c>
    </row>
    <row r="120" spans="2:34" s="335" customFormat="1">
      <c r="B120" s="154" t="s">
        <v>685</v>
      </c>
      <c r="C120" s="48" t="s">
        <v>686</v>
      </c>
      <c r="D120" s="48" t="s">
        <v>1273</v>
      </c>
      <c r="E120" s="48" t="s">
        <v>687</v>
      </c>
      <c r="F120" s="48"/>
      <c r="G120" s="48"/>
      <c r="H120" s="336"/>
      <c r="I120" s="337" t="s">
        <v>378</v>
      </c>
      <c r="J120" s="345">
        <v>421839</v>
      </c>
      <c r="K120" s="336">
        <v>282632</v>
      </c>
      <c r="L120" s="336">
        <v>421839</v>
      </c>
      <c r="M120" s="338">
        <v>0</v>
      </c>
      <c r="N120" s="338">
        <v>0</v>
      </c>
      <c r="O120" s="338">
        <v>0</v>
      </c>
      <c r="P120" s="339">
        <v>0</v>
      </c>
      <c r="Q120" s="340">
        <f t="shared" si="2"/>
        <v>0</v>
      </c>
      <c r="R120" s="350">
        <f t="shared" si="1"/>
        <v>0</v>
      </c>
      <c r="T120" s="349">
        <v>282632</v>
      </c>
      <c r="U120" s="343">
        <v>110</v>
      </c>
      <c r="V120" s="343">
        <v>2024</v>
      </c>
      <c r="W120" s="343">
        <v>19</v>
      </c>
      <c r="X120" s="343" t="s">
        <v>685</v>
      </c>
      <c r="Y120" s="343" t="s">
        <v>1273</v>
      </c>
      <c r="Z120" s="343" t="s">
        <v>1274</v>
      </c>
      <c r="AA120" s="343" t="s">
        <v>687</v>
      </c>
      <c r="AB120" s="343" t="s">
        <v>1275</v>
      </c>
      <c r="AC120" s="343">
        <v>421839</v>
      </c>
      <c r="AD120" s="343">
        <v>4419</v>
      </c>
      <c r="AE120" s="343" t="s">
        <v>1008</v>
      </c>
      <c r="AF120" s="343" t="s">
        <v>931</v>
      </c>
      <c r="AG120" s="343" t="s">
        <v>917</v>
      </c>
      <c r="AH120" s="343" t="s">
        <v>935</v>
      </c>
    </row>
    <row r="121" spans="2:34" s="335" customFormat="1" ht="36">
      <c r="B121" s="154" t="s">
        <v>688</v>
      </c>
      <c r="C121" s="48" t="s">
        <v>689</v>
      </c>
      <c r="D121" s="48" t="s">
        <v>1276</v>
      </c>
      <c r="E121" s="48" t="s">
        <v>690</v>
      </c>
      <c r="F121" s="48"/>
      <c r="G121" s="48"/>
      <c r="H121" s="336"/>
      <c r="I121" s="337" t="s">
        <v>378</v>
      </c>
      <c r="J121" s="345">
        <v>536917</v>
      </c>
      <c r="K121" s="336">
        <v>359734</v>
      </c>
      <c r="L121" s="336">
        <v>536917</v>
      </c>
      <c r="M121" s="338">
        <v>0</v>
      </c>
      <c r="N121" s="338">
        <v>0</v>
      </c>
      <c r="O121" s="338">
        <v>0</v>
      </c>
      <c r="P121" s="339">
        <v>0</v>
      </c>
      <c r="Q121" s="340">
        <f t="shared" si="2"/>
        <v>0</v>
      </c>
      <c r="R121" s="350">
        <f t="shared" si="1"/>
        <v>0</v>
      </c>
      <c r="T121" s="349">
        <v>359734</v>
      </c>
      <c r="U121" s="343">
        <v>111</v>
      </c>
      <c r="V121" s="343">
        <v>2024</v>
      </c>
      <c r="W121" s="343">
        <v>19</v>
      </c>
      <c r="X121" s="343" t="s">
        <v>688</v>
      </c>
      <c r="Y121" s="343" t="s">
        <v>1276</v>
      </c>
      <c r="Z121" s="343" t="s">
        <v>1277</v>
      </c>
      <c r="AA121" s="343" t="s">
        <v>690</v>
      </c>
      <c r="AB121" s="343" t="s">
        <v>1278</v>
      </c>
      <c r="AC121" s="343">
        <v>536917</v>
      </c>
      <c r="AD121" s="343">
        <v>4419</v>
      </c>
      <c r="AE121" s="343" t="s">
        <v>1008</v>
      </c>
      <c r="AF121" s="343" t="s">
        <v>931</v>
      </c>
      <c r="AG121" s="343" t="s">
        <v>917</v>
      </c>
      <c r="AH121" s="343" t="s">
        <v>503</v>
      </c>
    </row>
    <row r="122" spans="2:34" s="335" customFormat="1" ht="36">
      <c r="B122" s="154" t="s">
        <v>691</v>
      </c>
      <c r="C122" s="48" t="s">
        <v>692</v>
      </c>
      <c r="D122" s="48" t="s">
        <v>1279</v>
      </c>
      <c r="E122" s="48" t="s">
        <v>693</v>
      </c>
      <c r="F122" s="48"/>
      <c r="G122" s="48"/>
      <c r="H122" s="336"/>
      <c r="I122" s="337" t="s">
        <v>378</v>
      </c>
      <c r="J122" s="345">
        <v>482767</v>
      </c>
      <c r="K122" s="336">
        <v>323454</v>
      </c>
      <c r="L122" s="336">
        <v>482767</v>
      </c>
      <c r="M122" s="338">
        <v>0</v>
      </c>
      <c r="N122" s="338">
        <v>0</v>
      </c>
      <c r="O122" s="338">
        <v>0</v>
      </c>
      <c r="P122" s="339">
        <v>0</v>
      </c>
      <c r="Q122" s="340">
        <f t="shared" si="2"/>
        <v>0</v>
      </c>
      <c r="R122" s="350">
        <f t="shared" si="1"/>
        <v>0</v>
      </c>
      <c r="T122" s="349">
        <v>323454</v>
      </c>
      <c r="U122" s="343">
        <v>112</v>
      </c>
      <c r="V122" s="343">
        <v>2024</v>
      </c>
      <c r="W122" s="343">
        <v>14</v>
      </c>
      <c r="X122" s="343" t="s">
        <v>691</v>
      </c>
      <c r="Y122" s="343" t="s">
        <v>1279</v>
      </c>
      <c r="Z122" s="343" t="s">
        <v>1280</v>
      </c>
      <c r="AA122" s="343" t="s">
        <v>693</v>
      </c>
      <c r="AB122" s="343" t="s">
        <v>1281</v>
      </c>
      <c r="AC122" s="343">
        <v>482767</v>
      </c>
      <c r="AD122" s="343">
        <v>4419</v>
      </c>
      <c r="AE122" s="343" t="s">
        <v>1008</v>
      </c>
      <c r="AF122" s="343" t="s">
        <v>931</v>
      </c>
      <c r="AG122" s="343" t="s">
        <v>924</v>
      </c>
      <c r="AH122" s="343" t="s">
        <v>428</v>
      </c>
    </row>
    <row r="123" spans="2:34" s="335" customFormat="1" ht="24">
      <c r="B123" s="154" t="s">
        <v>694</v>
      </c>
      <c r="C123" s="48" t="s">
        <v>695</v>
      </c>
      <c r="D123" s="48" t="s">
        <v>1282</v>
      </c>
      <c r="E123" s="48" t="s">
        <v>696</v>
      </c>
      <c r="F123" s="48"/>
      <c r="G123" s="48"/>
      <c r="H123" s="336"/>
      <c r="I123" s="337" t="s">
        <v>378</v>
      </c>
      <c r="J123" s="345">
        <v>467661</v>
      </c>
      <c r="K123" s="336">
        <v>313333</v>
      </c>
      <c r="L123" s="336">
        <v>467661</v>
      </c>
      <c r="M123" s="338">
        <v>0</v>
      </c>
      <c r="N123" s="338">
        <v>0</v>
      </c>
      <c r="O123" s="338">
        <v>0</v>
      </c>
      <c r="P123" s="339">
        <v>0</v>
      </c>
      <c r="Q123" s="340">
        <f t="shared" si="2"/>
        <v>0</v>
      </c>
      <c r="R123" s="350">
        <f t="shared" si="1"/>
        <v>0</v>
      </c>
      <c r="T123" s="349">
        <v>313333</v>
      </c>
      <c r="U123" s="343">
        <v>113</v>
      </c>
      <c r="V123" s="343">
        <v>2024</v>
      </c>
      <c r="W123" s="343">
        <v>19</v>
      </c>
      <c r="X123" s="343" t="s">
        <v>694</v>
      </c>
      <c r="Y123" s="343" t="s">
        <v>1282</v>
      </c>
      <c r="Z123" s="343" t="s">
        <v>1283</v>
      </c>
      <c r="AA123" s="343" t="s">
        <v>696</v>
      </c>
      <c r="AB123" s="343" t="s">
        <v>1284</v>
      </c>
      <c r="AC123" s="343">
        <v>467661</v>
      </c>
      <c r="AD123" s="343">
        <v>4419</v>
      </c>
      <c r="AE123" s="343" t="s">
        <v>1008</v>
      </c>
      <c r="AF123" s="343" t="s">
        <v>931</v>
      </c>
      <c r="AG123" s="343" t="s">
        <v>917</v>
      </c>
      <c r="AH123" s="343" t="s">
        <v>932</v>
      </c>
    </row>
    <row r="124" spans="2:34" s="335" customFormat="1" ht="24">
      <c r="B124" s="154" t="s">
        <v>697</v>
      </c>
      <c r="C124" s="48" t="s">
        <v>698</v>
      </c>
      <c r="D124" s="48" t="s">
        <v>1285</v>
      </c>
      <c r="E124" s="48" t="s">
        <v>699</v>
      </c>
      <c r="F124" s="48"/>
      <c r="G124" s="48"/>
      <c r="H124" s="336"/>
      <c r="I124" s="337" t="s">
        <v>378</v>
      </c>
      <c r="J124" s="345">
        <v>428358</v>
      </c>
      <c r="K124" s="336">
        <v>287000</v>
      </c>
      <c r="L124" s="336">
        <v>428358</v>
      </c>
      <c r="M124" s="338">
        <v>0</v>
      </c>
      <c r="N124" s="338">
        <v>0</v>
      </c>
      <c r="O124" s="338">
        <v>0</v>
      </c>
      <c r="P124" s="339">
        <v>0</v>
      </c>
      <c r="Q124" s="340">
        <f t="shared" si="2"/>
        <v>0</v>
      </c>
      <c r="R124" s="350">
        <f t="shared" si="1"/>
        <v>0</v>
      </c>
      <c r="T124" s="349">
        <v>287000</v>
      </c>
      <c r="U124" s="343">
        <v>114</v>
      </c>
      <c r="V124" s="343">
        <v>2024</v>
      </c>
      <c r="W124" s="343">
        <v>19</v>
      </c>
      <c r="X124" s="343" t="s">
        <v>697</v>
      </c>
      <c r="Y124" s="343" t="s">
        <v>1285</v>
      </c>
      <c r="Z124" s="343" t="s">
        <v>1286</v>
      </c>
      <c r="AA124" s="343" t="s">
        <v>699</v>
      </c>
      <c r="AB124" s="343" t="s">
        <v>1287</v>
      </c>
      <c r="AC124" s="343">
        <v>428358</v>
      </c>
      <c r="AD124" s="343">
        <v>4419</v>
      </c>
      <c r="AE124" s="343" t="s">
        <v>1008</v>
      </c>
      <c r="AF124" s="343" t="s">
        <v>931</v>
      </c>
      <c r="AG124" s="343" t="s">
        <v>917</v>
      </c>
      <c r="AH124" s="343" t="s">
        <v>1004</v>
      </c>
    </row>
    <row r="125" spans="2:34" s="335" customFormat="1" ht="24">
      <c r="B125" s="154" t="s">
        <v>700</v>
      </c>
      <c r="C125" s="48" t="s">
        <v>701</v>
      </c>
      <c r="D125" s="48" t="s">
        <v>1288</v>
      </c>
      <c r="E125" s="48" t="s">
        <v>702</v>
      </c>
      <c r="F125" s="48"/>
      <c r="G125" s="48"/>
      <c r="H125" s="336"/>
      <c r="I125" s="337" t="s">
        <v>378</v>
      </c>
      <c r="J125" s="345">
        <v>401531</v>
      </c>
      <c r="K125" s="336">
        <v>269026</v>
      </c>
      <c r="L125" s="336">
        <v>401531</v>
      </c>
      <c r="M125" s="338">
        <v>0</v>
      </c>
      <c r="N125" s="338">
        <v>0</v>
      </c>
      <c r="O125" s="338">
        <v>0</v>
      </c>
      <c r="P125" s="339">
        <v>0</v>
      </c>
      <c r="Q125" s="340">
        <f t="shared" si="2"/>
        <v>0</v>
      </c>
      <c r="R125" s="350">
        <f t="shared" si="1"/>
        <v>0</v>
      </c>
      <c r="T125" s="349">
        <v>269026</v>
      </c>
      <c r="U125" s="343">
        <v>115</v>
      </c>
      <c r="V125" s="343">
        <v>2024</v>
      </c>
      <c r="W125" s="343">
        <v>14</v>
      </c>
      <c r="X125" s="343" t="s">
        <v>700</v>
      </c>
      <c r="Y125" s="343" t="s">
        <v>1288</v>
      </c>
      <c r="Z125" s="343" t="s">
        <v>1289</v>
      </c>
      <c r="AA125" s="343" t="s">
        <v>702</v>
      </c>
      <c r="AB125" s="343" t="s">
        <v>1290</v>
      </c>
      <c r="AC125" s="343">
        <v>401531</v>
      </c>
      <c r="AD125" s="343">
        <v>4419</v>
      </c>
      <c r="AE125" s="343" t="e">
        <v>#N/A</v>
      </c>
      <c r="AF125" s="343" t="s">
        <v>931</v>
      </c>
      <c r="AG125" s="343" t="s">
        <v>917</v>
      </c>
      <c r="AH125" s="343" t="s">
        <v>932</v>
      </c>
    </row>
    <row r="126" spans="2:34" s="335" customFormat="1" ht="24">
      <c r="B126" s="154" t="s">
        <v>703</v>
      </c>
      <c r="C126" s="48" t="s">
        <v>704</v>
      </c>
      <c r="D126" s="48" t="s">
        <v>1291</v>
      </c>
      <c r="E126" s="48" t="s">
        <v>705</v>
      </c>
      <c r="F126" s="48"/>
      <c r="G126" s="48"/>
      <c r="H126" s="336"/>
      <c r="I126" s="337" t="s">
        <v>375</v>
      </c>
      <c r="J126" s="345">
        <v>496599</v>
      </c>
      <c r="K126" s="336">
        <v>332721</v>
      </c>
      <c r="L126" s="336">
        <v>496599</v>
      </c>
      <c r="M126" s="338">
        <v>0</v>
      </c>
      <c r="N126" s="338">
        <v>0</v>
      </c>
      <c r="O126" s="338">
        <v>0</v>
      </c>
      <c r="P126" s="339">
        <v>0</v>
      </c>
      <c r="Q126" s="340">
        <f t="shared" si="2"/>
        <v>0</v>
      </c>
      <c r="R126" s="350">
        <f t="shared" si="1"/>
        <v>0</v>
      </c>
      <c r="T126" s="349">
        <v>332721</v>
      </c>
      <c r="U126" s="343">
        <v>116</v>
      </c>
      <c r="V126" s="343">
        <v>2024</v>
      </c>
      <c r="W126" s="343">
        <v>14</v>
      </c>
      <c r="X126" s="343" t="s">
        <v>703</v>
      </c>
      <c r="Y126" s="343" t="s">
        <v>1291</v>
      </c>
      <c r="Z126" s="343" t="s">
        <v>1292</v>
      </c>
      <c r="AA126" s="343" t="s">
        <v>705</v>
      </c>
      <c r="AB126" s="343" t="s">
        <v>1293</v>
      </c>
      <c r="AC126" s="343">
        <v>496599</v>
      </c>
      <c r="AD126" s="343">
        <v>6141</v>
      </c>
      <c r="AE126" s="343" t="e">
        <v>#N/A</v>
      </c>
      <c r="AF126" s="343" t="s">
        <v>923</v>
      </c>
      <c r="AG126" s="343" t="s">
        <v>924</v>
      </c>
      <c r="AH126" s="343" t="s">
        <v>925</v>
      </c>
    </row>
    <row r="127" spans="2:34" s="335" customFormat="1" ht="36">
      <c r="B127" s="154" t="s">
        <v>706</v>
      </c>
      <c r="C127" s="48" t="s">
        <v>707</v>
      </c>
      <c r="D127" s="48" t="s">
        <v>1130</v>
      </c>
      <c r="E127" s="48" t="s">
        <v>708</v>
      </c>
      <c r="F127" s="48"/>
      <c r="G127" s="48"/>
      <c r="H127" s="336"/>
      <c r="I127" s="337" t="s">
        <v>375</v>
      </c>
      <c r="J127" s="345">
        <v>2941062</v>
      </c>
      <c r="K127" s="336">
        <v>1970512</v>
      </c>
      <c r="L127" s="336">
        <v>2941062</v>
      </c>
      <c r="M127" s="338">
        <v>0</v>
      </c>
      <c r="N127" s="338">
        <v>0</v>
      </c>
      <c r="O127" s="338">
        <v>0</v>
      </c>
      <c r="P127" s="339">
        <v>0</v>
      </c>
      <c r="Q127" s="340">
        <f t="shared" si="2"/>
        <v>0</v>
      </c>
      <c r="R127" s="350">
        <f t="shared" si="1"/>
        <v>0</v>
      </c>
      <c r="T127" s="349">
        <v>1970512</v>
      </c>
      <c r="U127" s="343">
        <v>117</v>
      </c>
      <c r="V127" s="343">
        <v>2024</v>
      </c>
      <c r="W127" s="343">
        <v>16</v>
      </c>
      <c r="X127" s="343" t="s">
        <v>706</v>
      </c>
      <c r="Y127" s="343" t="s">
        <v>1130</v>
      </c>
      <c r="Z127" s="343" t="s">
        <v>1294</v>
      </c>
      <c r="AA127" s="343" t="s">
        <v>708</v>
      </c>
      <c r="AB127" s="343" t="s">
        <v>1295</v>
      </c>
      <c r="AC127" s="343">
        <v>2941062</v>
      </c>
      <c r="AD127" s="343">
        <v>6141</v>
      </c>
      <c r="AE127" s="343" t="e">
        <v>#N/A</v>
      </c>
      <c r="AF127" s="343" t="s">
        <v>923</v>
      </c>
      <c r="AG127" s="343" t="s">
        <v>924</v>
      </c>
      <c r="AH127" s="343" t="s">
        <v>955</v>
      </c>
    </row>
    <row r="128" spans="2:34" s="335" customFormat="1" ht="24">
      <c r="B128" s="154" t="s">
        <v>709</v>
      </c>
      <c r="C128" s="48" t="s">
        <v>710</v>
      </c>
      <c r="D128" s="48" t="s">
        <v>1296</v>
      </c>
      <c r="E128" s="48" t="s">
        <v>711</v>
      </c>
      <c r="F128" s="48"/>
      <c r="G128" s="48"/>
      <c r="H128" s="336"/>
      <c r="I128" s="337" t="s">
        <v>378</v>
      </c>
      <c r="J128" s="345">
        <v>600342</v>
      </c>
      <c r="K128" s="336">
        <v>402229</v>
      </c>
      <c r="L128" s="336">
        <v>600342</v>
      </c>
      <c r="M128" s="338">
        <v>0</v>
      </c>
      <c r="N128" s="338">
        <v>0</v>
      </c>
      <c r="O128" s="338">
        <v>0</v>
      </c>
      <c r="P128" s="339">
        <v>0</v>
      </c>
      <c r="Q128" s="340">
        <f t="shared" si="2"/>
        <v>0</v>
      </c>
      <c r="R128" s="350">
        <f t="shared" si="1"/>
        <v>0</v>
      </c>
      <c r="T128" s="349">
        <v>402229</v>
      </c>
      <c r="U128" s="343">
        <v>118</v>
      </c>
      <c r="V128" s="343">
        <v>2024</v>
      </c>
      <c r="W128" s="343">
        <v>19</v>
      </c>
      <c r="X128" s="343" t="s">
        <v>709</v>
      </c>
      <c r="Y128" s="343" t="s">
        <v>1296</v>
      </c>
      <c r="Z128" s="343" t="s">
        <v>1297</v>
      </c>
      <c r="AA128" s="343" t="s">
        <v>711</v>
      </c>
      <c r="AB128" s="343" t="s">
        <v>1298</v>
      </c>
      <c r="AC128" s="343">
        <v>600342</v>
      </c>
      <c r="AD128" s="343">
        <v>4419</v>
      </c>
      <c r="AE128" s="343" t="e">
        <v>#N/A</v>
      </c>
      <c r="AF128" s="343" t="s">
        <v>931</v>
      </c>
      <c r="AG128" s="343" t="s">
        <v>917</v>
      </c>
      <c r="AH128" s="343" t="s">
        <v>988</v>
      </c>
    </row>
    <row r="129" spans="2:34" s="335" customFormat="1" ht="36">
      <c r="B129" s="154" t="s">
        <v>712</v>
      </c>
      <c r="C129" s="48" t="s">
        <v>713</v>
      </c>
      <c r="D129" s="48" t="s">
        <v>1299</v>
      </c>
      <c r="E129" s="48" t="s">
        <v>714</v>
      </c>
      <c r="F129" s="48"/>
      <c r="G129" s="48"/>
      <c r="H129" s="336"/>
      <c r="I129" s="337" t="s">
        <v>372</v>
      </c>
      <c r="J129" s="345">
        <v>547300</v>
      </c>
      <c r="K129" s="336">
        <v>366691</v>
      </c>
      <c r="L129" s="336">
        <v>547300</v>
      </c>
      <c r="M129" s="338">
        <v>0</v>
      </c>
      <c r="N129" s="338">
        <v>0</v>
      </c>
      <c r="O129" s="338">
        <v>0</v>
      </c>
      <c r="P129" s="339">
        <v>0</v>
      </c>
      <c r="Q129" s="340">
        <f t="shared" si="2"/>
        <v>0</v>
      </c>
      <c r="R129" s="350">
        <f t="shared" si="1"/>
        <v>0</v>
      </c>
      <c r="T129" s="349">
        <v>366691</v>
      </c>
      <c r="U129" s="343">
        <v>119</v>
      </c>
      <c r="V129" s="343">
        <v>2024</v>
      </c>
      <c r="W129" s="343">
        <v>14</v>
      </c>
      <c r="X129" s="343" t="s">
        <v>712</v>
      </c>
      <c r="Y129" s="343" t="s">
        <v>1299</v>
      </c>
      <c r="Z129" s="343" t="s">
        <v>1300</v>
      </c>
      <c r="AA129" s="343" t="s">
        <v>714</v>
      </c>
      <c r="AB129" s="343" t="s">
        <v>1301</v>
      </c>
      <c r="AC129" s="343">
        <v>547300</v>
      </c>
      <c r="AD129" s="343">
        <v>3371</v>
      </c>
      <c r="AE129" s="343" t="e">
        <v>#N/A</v>
      </c>
      <c r="AF129" s="343" t="s">
        <v>916</v>
      </c>
      <c r="AG129" s="343" t="s">
        <v>917</v>
      </c>
      <c r="AH129" s="343" t="s">
        <v>918</v>
      </c>
    </row>
    <row r="130" spans="2:34" s="335" customFormat="1">
      <c r="B130" s="154" t="s">
        <v>715</v>
      </c>
      <c r="C130" s="48" t="s">
        <v>716</v>
      </c>
      <c r="D130" s="48" t="s">
        <v>1302</v>
      </c>
      <c r="E130" s="48" t="s">
        <v>717</v>
      </c>
      <c r="F130" s="48"/>
      <c r="G130" s="48"/>
      <c r="H130" s="336"/>
      <c r="I130" s="337" t="s">
        <v>378</v>
      </c>
      <c r="J130" s="345">
        <v>456938</v>
      </c>
      <c r="K130" s="336">
        <v>306148</v>
      </c>
      <c r="L130" s="336">
        <v>456938</v>
      </c>
      <c r="M130" s="338">
        <v>0</v>
      </c>
      <c r="N130" s="338">
        <v>0</v>
      </c>
      <c r="O130" s="338">
        <v>0</v>
      </c>
      <c r="P130" s="339">
        <v>0</v>
      </c>
      <c r="Q130" s="340">
        <f t="shared" si="2"/>
        <v>0</v>
      </c>
      <c r="R130" s="350">
        <f t="shared" si="1"/>
        <v>0</v>
      </c>
      <c r="T130" s="349">
        <v>306148</v>
      </c>
      <c r="U130" s="343">
        <v>120</v>
      </c>
      <c r="V130" s="343">
        <v>2024</v>
      </c>
      <c r="W130" s="343">
        <v>14</v>
      </c>
      <c r="X130" s="343" t="s">
        <v>715</v>
      </c>
      <c r="Y130" s="343" t="s">
        <v>1302</v>
      </c>
      <c r="Z130" s="343" t="s">
        <v>1303</v>
      </c>
      <c r="AA130" s="343" t="s">
        <v>717</v>
      </c>
      <c r="AB130" s="343" t="s">
        <v>1304</v>
      </c>
      <c r="AC130" s="343">
        <v>456938</v>
      </c>
      <c r="AD130" s="343">
        <v>4419</v>
      </c>
      <c r="AE130" s="343" t="e">
        <v>#N/A</v>
      </c>
      <c r="AF130" s="343" t="s">
        <v>931</v>
      </c>
      <c r="AG130" s="343" t="s">
        <v>917</v>
      </c>
      <c r="AH130" s="343" t="s">
        <v>932</v>
      </c>
    </row>
    <row r="131" spans="2:34" s="335" customFormat="1" ht="60">
      <c r="B131" s="154" t="s">
        <v>718</v>
      </c>
      <c r="C131" s="48" t="s">
        <v>719</v>
      </c>
      <c r="D131" s="48" t="s">
        <v>1305</v>
      </c>
      <c r="E131" s="48" t="s">
        <v>720</v>
      </c>
      <c r="F131" s="48"/>
      <c r="G131" s="48"/>
      <c r="H131" s="336"/>
      <c r="I131" s="337" t="s">
        <v>375</v>
      </c>
      <c r="J131" s="345">
        <v>992500</v>
      </c>
      <c r="K131" s="336">
        <v>664975</v>
      </c>
      <c r="L131" s="336">
        <v>992500</v>
      </c>
      <c r="M131" s="338">
        <v>0</v>
      </c>
      <c r="N131" s="338">
        <v>0</v>
      </c>
      <c r="O131" s="338">
        <v>0</v>
      </c>
      <c r="P131" s="339">
        <v>0</v>
      </c>
      <c r="Q131" s="340">
        <f t="shared" si="2"/>
        <v>0</v>
      </c>
      <c r="R131" s="350">
        <f t="shared" si="1"/>
        <v>0</v>
      </c>
      <c r="T131" s="349">
        <v>664975</v>
      </c>
      <c r="U131" s="343">
        <v>121</v>
      </c>
      <c r="V131" s="343">
        <v>2024</v>
      </c>
      <c r="W131" s="343">
        <v>19</v>
      </c>
      <c r="X131" s="343" t="s">
        <v>718</v>
      </c>
      <c r="Y131" s="343" t="s">
        <v>1305</v>
      </c>
      <c r="Z131" s="343" t="s">
        <v>1306</v>
      </c>
      <c r="AA131" s="343" t="s">
        <v>720</v>
      </c>
      <c r="AB131" s="343" t="s">
        <v>1307</v>
      </c>
      <c r="AC131" s="343">
        <v>992500</v>
      </c>
      <c r="AD131" s="343">
        <v>6141</v>
      </c>
      <c r="AE131" s="343" t="e">
        <v>#N/A</v>
      </c>
      <c r="AF131" s="343" t="s">
        <v>923</v>
      </c>
      <c r="AG131" s="343" t="s">
        <v>924</v>
      </c>
      <c r="AH131" s="343" t="s">
        <v>925</v>
      </c>
    </row>
    <row r="132" spans="2:34" s="335" customFormat="1">
      <c r="B132" s="154" t="s">
        <v>721</v>
      </c>
      <c r="C132" s="48" t="s">
        <v>722</v>
      </c>
      <c r="D132" s="48" t="s">
        <v>1130</v>
      </c>
      <c r="E132" s="48" t="s">
        <v>723</v>
      </c>
      <c r="F132" s="48"/>
      <c r="G132" s="48"/>
      <c r="H132" s="336"/>
      <c r="I132" s="337" t="s">
        <v>375</v>
      </c>
      <c r="J132" s="345">
        <v>1846294</v>
      </c>
      <c r="K132" s="336">
        <v>1237017</v>
      </c>
      <c r="L132" s="336">
        <v>1846294</v>
      </c>
      <c r="M132" s="338">
        <v>0</v>
      </c>
      <c r="N132" s="338">
        <v>0</v>
      </c>
      <c r="O132" s="338">
        <v>0</v>
      </c>
      <c r="P132" s="339">
        <v>0</v>
      </c>
      <c r="Q132" s="340">
        <f t="shared" si="2"/>
        <v>0</v>
      </c>
      <c r="R132" s="350">
        <f t="shared" si="1"/>
        <v>0</v>
      </c>
      <c r="T132" s="349">
        <v>1237017</v>
      </c>
      <c r="U132" s="343">
        <v>122</v>
      </c>
      <c r="V132" s="343">
        <v>2024</v>
      </c>
      <c r="W132" s="343">
        <v>16</v>
      </c>
      <c r="X132" s="343" t="s">
        <v>721</v>
      </c>
      <c r="Y132" s="343" t="s">
        <v>1130</v>
      </c>
      <c r="Z132" s="343" t="s">
        <v>1308</v>
      </c>
      <c r="AA132" s="343" t="s">
        <v>723</v>
      </c>
      <c r="AB132" s="343" t="s">
        <v>1309</v>
      </c>
      <c r="AC132" s="343">
        <v>1846294</v>
      </c>
      <c r="AD132" s="343">
        <v>6141</v>
      </c>
      <c r="AE132" s="343" t="e">
        <v>#N/A</v>
      </c>
      <c r="AF132" s="343" t="s">
        <v>923</v>
      </c>
      <c r="AG132" s="343" t="s">
        <v>924</v>
      </c>
      <c r="AH132" s="343" t="s">
        <v>940</v>
      </c>
    </row>
    <row r="133" spans="2:34" s="335" customFormat="1" ht="36">
      <c r="B133" s="154" t="s">
        <v>724</v>
      </c>
      <c r="C133" s="48" t="s">
        <v>725</v>
      </c>
      <c r="D133" s="48" t="s">
        <v>1130</v>
      </c>
      <c r="E133" s="48" t="s">
        <v>726</v>
      </c>
      <c r="F133" s="48"/>
      <c r="G133" s="48"/>
      <c r="H133" s="336"/>
      <c r="I133" s="337" t="s">
        <v>375</v>
      </c>
      <c r="J133" s="345">
        <v>1699015</v>
      </c>
      <c r="K133" s="336">
        <v>1138340</v>
      </c>
      <c r="L133" s="336">
        <v>1699015</v>
      </c>
      <c r="M133" s="338">
        <v>0</v>
      </c>
      <c r="N133" s="338">
        <v>0</v>
      </c>
      <c r="O133" s="338">
        <v>0</v>
      </c>
      <c r="P133" s="339">
        <v>0</v>
      </c>
      <c r="Q133" s="340">
        <f t="shared" si="2"/>
        <v>0</v>
      </c>
      <c r="R133" s="350">
        <f t="shared" si="1"/>
        <v>0</v>
      </c>
      <c r="T133" s="349">
        <v>1138340</v>
      </c>
      <c r="U133" s="343">
        <v>123</v>
      </c>
      <c r="V133" s="343">
        <v>2024</v>
      </c>
      <c r="W133" s="343">
        <v>16</v>
      </c>
      <c r="X133" s="343" t="s">
        <v>724</v>
      </c>
      <c r="Y133" s="343" t="s">
        <v>1130</v>
      </c>
      <c r="Z133" s="343" t="s">
        <v>1310</v>
      </c>
      <c r="AA133" s="343" t="s">
        <v>726</v>
      </c>
      <c r="AB133" s="343" t="s">
        <v>1311</v>
      </c>
      <c r="AC133" s="343">
        <v>1699015</v>
      </c>
      <c r="AD133" s="343">
        <v>6121</v>
      </c>
      <c r="AE133" s="343" t="e">
        <v>#N/A</v>
      </c>
      <c r="AF133" s="343" t="s">
        <v>923</v>
      </c>
      <c r="AG133" s="343" t="s">
        <v>924</v>
      </c>
      <c r="AH133" s="343" t="s">
        <v>925</v>
      </c>
    </row>
    <row r="134" spans="2:34" s="335" customFormat="1" ht="24">
      <c r="B134" s="154" t="s">
        <v>727</v>
      </c>
      <c r="C134" s="48" t="s">
        <v>728</v>
      </c>
      <c r="D134" s="48" t="s">
        <v>1312</v>
      </c>
      <c r="E134" s="48" t="s">
        <v>729</v>
      </c>
      <c r="F134" s="48"/>
      <c r="G134" s="48"/>
      <c r="H134" s="336"/>
      <c r="I134" s="337" t="s">
        <v>372</v>
      </c>
      <c r="J134" s="345">
        <v>567061</v>
      </c>
      <c r="K134" s="336">
        <v>379931</v>
      </c>
      <c r="L134" s="336">
        <v>567061</v>
      </c>
      <c r="M134" s="338">
        <v>0</v>
      </c>
      <c r="N134" s="338">
        <v>0</v>
      </c>
      <c r="O134" s="338">
        <v>0</v>
      </c>
      <c r="P134" s="339">
        <v>0</v>
      </c>
      <c r="Q134" s="340">
        <f t="shared" si="2"/>
        <v>0</v>
      </c>
      <c r="R134" s="350">
        <f t="shared" si="1"/>
        <v>0</v>
      </c>
      <c r="T134" s="349">
        <v>379931</v>
      </c>
      <c r="U134" s="343">
        <v>124</v>
      </c>
      <c r="V134" s="343">
        <v>2024</v>
      </c>
      <c r="W134" s="343">
        <v>16</v>
      </c>
      <c r="X134" s="343" t="s">
        <v>727</v>
      </c>
      <c r="Y134" s="343" t="s">
        <v>1312</v>
      </c>
      <c r="Z134" s="343" t="s">
        <v>1313</v>
      </c>
      <c r="AA134" s="343" t="s">
        <v>729</v>
      </c>
      <c r="AB134" s="343" t="s">
        <v>1314</v>
      </c>
      <c r="AC134" s="343">
        <v>567061</v>
      </c>
      <c r="AD134" s="343">
        <v>3371</v>
      </c>
      <c r="AE134" s="343" t="e">
        <v>#N/A</v>
      </c>
      <c r="AF134" s="343" t="s">
        <v>916</v>
      </c>
      <c r="AG134" s="343" t="s">
        <v>917</v>
      </c>
      <c r="AH134" s="343" t="s">
        <v>918</v>
      </c>
    </row>
    <row r="135" spans="2:34" s="335" customFormat="1" ht="24">
      <c r="B135" s="154" t="s">
        <v>730</v>
      </c>
      <c r="C135" s="48" t="s">
        <v>731</v>
      </c>
      <c r="D135" s="48" t="s">
        <v>1130</v>
      </c>
      <c r="E135" s="48" t="s">
        <v>732</v>
      </c>
      <c r="F135" s="48"/>
      <c r="G135" s="48"/>
      <c r="H135" s="336"/>
      <c r="I135" s="337" t="s">
        <v>375</v>
      </c>
      <c r="J135" s="345">
        <v>2906689</v>
      </c>
      <c r="K135" s="336">
        <v>1947482</v>
      </c>
      <c r="L135" s="336">
        <v>2906689</v>
      </c>
      <c r="M135" s="338">
        <v>0</v>
      </c>
      <c r="N135" s="338">
        <v>0</v>
      </c>
      <c r="O135" s="338">
        <v>0</v>
      </c>
      <c r="P135" s="339">
        <v>0</v>
      </c>
      <c r="Q135" s="340">
        <f t="shared" si="0"/>
        <v>0</v>
      </c>
      <c r="R135" s="350">
        <f t="shared" si="1"/>
        <v>0</v>
      </c>
      <c r="T135" s="349">
        <v>1947482</v>
      </c>
      <c r="U135" s="343">
        <v>125</v>
      </c>
      <c r="V135" s="343">
        <v>2024</v>
      </c>
      <c r="W135" s="343">
        <v>16</v>
      </c>
      <c r="X135" s="343" t="s">
        <v>730</v>
      </c>
      <c r="Y135" s="343" t="s">
        <v>1130</v>
      </c>
      <c r="Z135" s="343" t="s">
        <v>1315</v>
      </c>
      <c r="AA135" s="343" t="s">
        <v>732</v>
      </c>
      <c r="AB135" s="343" t="s">
        <v>1316</v>
      </c>
      <c r="AC135" s="343">
        <v>2906689</v>
      </c>
      <c r="AD135" s="343">
        <v>6151</v>
      </c>
      <c r="AE135" s="343" t="e">
        <v>#N/A</v>
      </c>
      <c r="AF135" s="343" t="s">
        <v>923</v>
      </c>
      <c r="AG135" s="343" t="s">
        <v>924</v>
      </c>
      <c r="AH135" s="343" t="s">
        <v>500</v>
      </c>
    </row>
    <row r="136" spans="2:34" s="335" customFormat="1" ht="24">
      <c r="B136" s="154" t="s">
        <v>733</v>
      </c>
      <c r="C136" s="48" t="s">
        <v>734</v>
      </c>
      <c r="D136" s="48" t="s">
        <v>1317</v>
      </c>
      <c r="E136" s="48" t="s">
        <v>735</v>
      </c>
      <c r="F136" s="48"/>
      <c r="G136" s="48"/>
      <c r="H136" s="336"/>
      <c r="I136" s="337" t="s">
        <v>378</v>
      </c>
      <c r="J136" s="345">
        <v>796072</v>
      </c>
      <c r="K136" s="336">
        <v>533368</v>
      </c>
      <c r="L136" s="336">
        <v>796072</v>
      </c>
      <c r="M136" s="338">
        <v>0</v>
      </c>
      <c r="N136" s="338">
        <v>0</v>
      </c>
      <c r="O136" s="338">
        <v>0</v>
      </c>
      <c r="P136" s="339">
        <v>0</v>
      </c>
      <c r="Q136" s="340">
        <f t="shared" si="0"/>
        <v>0</v>
      </c>
      <c r="R136" s="350">
        <f t="shared" si="1"/>
        <v>0</v>
      </c>
      <c r="T136" s="349">
        <v>533368</v>
      </c>
      <c r="U136" s="343">
        <v>126</v>
      </c>
      <c r="V136" s="343">
        <v>2024</v>
      </c>
      <c r="W136" s="343">
        <v>16</v>
      </c>
      <c r="X136" s="343" t="s">
        <v>733</v>
      </c>
      <c r="Y136" s="343" t="s">
        <v>1317</v>
      </c>
      <c r="Z136" s="343" t="s">
        <v>1318</v>
      </c>
      <c r="AA136" s="343" t="s">
        <v>735</v>
      </c>
      <c r="AB136" s="343" t="s">
        <v>1319</v>
      </c>
      <c r="AC136" s="343">
        <v>796072</v>
      </c>
      <c r="AD136" s="343">
        <v>4419</v>
      </c>
      <c r="AE136" s="343" t="e">
        <v>#N/A</v>
      </c>
      <c r="AF136" s="343" t="s">
        <v>931</v>
      </c>
      <c r="AG136" s="343" t="s">
        <v>917</v>
      </c>
      <c r="AH136" s="343" t="s">
        <v>932</v>
      </c>
    </row>
    <row r="137" spans="2:34" s="335" customFormat="1" ht="36">
      <c r="B137" s="154" t="s">
        <v>736</v>
      </c>
      <c r="C137" s="48" t="s">
        <v>737</v>
      </c>
      <c r="D137" s="48" t="s">
        <v>1320</v>
      </c>
      <c r="E137" s="48" t="s">
        <v>738</v>
      </c>
      <c r="F137" s="48"/>
      <c r="G137" s="48"/>
      <c r="H137" s="336"/>
      <c r="I137" s="337" t="s">
        <v>378</v>
      </c>
      <c r="J137" s="345">
        <v>431371</v>
      </c>
      <c r="K137" s="336">
        <v>289019</v>
      </c>
      <c r="L137" s="336">
        <v>431371</v>
      </c>
      <c r="M137" s="338">
        <v>0</v>
      </c>
      <c r="N137" s="338">
        <v>0</v>
      </c>
      <c r="O137" s="338">
        <v>0</v>
      </c>
      <c r="P137" s="339">
        <v>0</v>
      </c>
      <c r="Q137" s="340">
        <f t="shared" si="0"/>
        <v>0</v>
      </c>
      <c r="R137" s="350">
        <f t="shared" si="1"/>
        <v>0</v>
      </c>
      <c r="T137" s="349">
        <v>289019</v>
      </c>
      <c r="U137" s="343">
        <v>127</v>
      </c>
      <c r="V137" s="343">
        <v>2024</v>
      </c>
      <c r="W137" s="343">
        <v>14</v>
      </c>
      <c r="X137" s="343" t="s">
        <v>736</v>
      </c>
      <c r="Y137" s="343" t="s">
        <v>1320</v>
      </c>
      <c r="Z137" s="343" t="s">
        <v>1321</v>
      </c>
      <c r="AA137" s="343" t="s">
        <v>738</v>
      </c>
      <c r="AB137" s="343" t="s">
        <v>1322</v>
      </c>
      <c r="AC137" s="343">
        <v>431371</v>
      </c>
      <c r="AD137" s="343">
        <v>4419</v>
      </c>
      <c r="AE137" s="343" t="e">
        <v>#N/A</v>
      </c>
      <c r="AF137" s="343" t="s">
        <v>931</v>
      </c>
      <c r="AG137" s="343" t="s">
        <v>917</v>
      </c>
      <c r="AH137" s="343" t="s">
        <v>932</v>
      </c>
    </row>
    <row r="138" spans="2:34" s="335" customFormat="1" ht="48">
      <c r="B138" s="154" t="s">
        <v>739</v>
      </c>
      <c r="C138" s="48" t="s">
        <v>740</v>
      </c>
      <c r="D138" s="48" t="s">
        <v>1130</v>
      </c>
      <c r="E138" s="48" t="s">
        <v>741</v>
      </c>
      <c r="F138" s="48"/>
      <c r="G138" s="48"/>
      <c r="H138" s="336"/>
      <c r="I138" s="337" t="s">
        <v>375</v>
      </c>
      <c r="J138" s="345">
        <v>1905175</v>
      </c>
      <c r="K138" s="336">
        <v>1276467</v>
      </c>
      <c r="L138" s="336">
        <v>1905175</v>
      </c>
      <c r="M138" s="338">
        <v>0</v>
      </c>
      <c r="N138" s="338">
        <v>0</v>
      </c>
      <c r="O138" s="338">
        <v>0</v>
      </c>
      <c r="P138" s="339">
        <v>0</v>
      </c>
      <c r="Q138" s="340">
        <f t="shared" si="0"/>
        <v>0</v>
      </c>
      <c r="R138" s="350">
        <f t="shared" si="1"/>
        <v>0</v>
      </c>
      <c r="T138" s="349">
        <v>1276467</v>
      </c>
      <c r="U138" s="343">
        <v>128</v>
      </c>
      <c r="V138" s="343">
        <v>2024</v>
      </c>
      <c r="W138" s="343">
        <v>16</v>
      </c>
      <c r="X138" s="343" t="s">
        <v>739</v>
      </c>
      <c r="Y138" s="343" t="s">
        <v>1130</v>
      </c>
      <c r="Z138" s="343" t="s">
        <v>1323</v>
      </c>
      <c r="AA138" s="343" t="s">
        <v>741</v>
      </c>
      <c r="AB138" s="343" t="s">
        <v>1324</v>
      </c>
      <c r="AC138" s="343">
        <v>1905175</v>
      </c>
      <c r="AD138" s="343">
        <v>6121</v>
      </c>
      <c r="AE138" s="343" t="e">
        <v>#N/A</v>
      </c>
      <c r="AF138" s="343" t="s">
        <v>923</v>
      </c>
      <c r="AG138" s="343" t="s">
        <v>924</v>
      </c>
      <c r="AH138" s="343" t="s">
        <v>1133</v>
      </c>
    </row>
    <row r="139" spans="2:34" s="335" customFormat="1" ht="24">
      <c r="B139" s="154" t="s">
        <v>742</v>
      </c>
      <c r="C139" s="48" t="s">
        <v>743</v>
      </c>
      <c r="D139" s="48" t="s">
        <v>1325</v>
      </c>
      <c r="E139" s="48" t="s">
        <v>744</v>
      </c>
      <c r="F139" s="48"/>
      <c r="G139" s="48"/>
      <c r="H139" s="336"/>
      <c r="I139" s="337" t="s">
        <v>375</v>
      </c>
      <c r="J139" s="345">
        <v>1333059</v>
      </c>
      <c r="K139" s="336">
        <v>893150</v>
      </c>
      <c r="L139" s="336">
        <v>1333059</v>
      </c>
      <c r="M139" s="338">
        <v>0</v>
      </c>
      <c r="N139" s="338">
        <v>0</v>
      </c>
      <c r="O139" s="338">
        <v>0</v>
      </c>
      <c r="P139" s="339">
        <v>0</v>
      </c>
      <c r="Q139" s="340">
        <f t="shared" si="0"/>
        <v>0</v>
      </c>
      <c r="R139" s="350">
        <f t="shared" si="1"/>
        <v>0</v>
      </c>
      <c r="T139" s="349">
        <v>893150</v>
      </c>
      <c r="U139" s="343">
        <v>129</v>
      </c>
      <c r="V139" s="343">
        <v>2024</v>
      </c>
      <c r="W139" s="343">
        <v>14</v>
      </c>
      <c r="X139" s="343" t="s">
        <v>742</v>
      </c>
      <c r="Y139" s="343" t="s">
        <v>1325</v>
      </c>
      <c r="Z139" s="343" t="s">
        <v>1326</v>
      </c>
      <c r="AA139" s="343" t="s">
        <v>744</v>
      </c>
      <c r="AB139" s="343" t="s">
        <v>1327</v>
      </c>
      <c r="AC139" s="343">
        <v>1333059</v>
      </c>
      <c r="AD139" s="343">
        <v>6121</v>
      </c>
      <c r="AE139" s="343" t="e">
        <v>#N/A</v>
      </c>
      <c r="AF139" s="343" t="s">
        <v>923</v>
      </c>
      <c r="AG139" s="343" t="s">
        <v>924</v>
      </c>
      <c r="AH139" s="343" t="s">
        <v>925</v>
      </c>
    </row>
    <row r="140" spans="2:34" s="335" customFormat="1">
      <c r="B140" s="154" t="s">
        <v>745</v>
      </c>
      <c r="C140" s="48" t="s">
        <v>746</v>
      </c>
      <c r="D140" s="48" t="s">
        <v>1328</v>
      </c>
      <c r="E140" s="48" t="s">
        <v>476</v>
      </c>
      <c r="F140" s="48"/>
      <c r="G140" s="48"/>
      <c r="H140" s="336"/>
      <c r="I140" s="337" t="s">
        <v>372</v>
      </c>
      <c r="J140" s="345">
        <v>509737</v>
      </c>
      <c r="K140" s="336">
        <v>341524</v>
      </c>
      <c r="L140" s="336">
        <v>509737</v>
      </c>
      <c r="M140" s="338">
        <v>0</v>
      </c>
      <c r="N140" s="338">
        <v>0</v>
      </c>
      <c r="O140" s="338">
        <v>0</v>
      </c>
      <c r="P140" s="339">
        <v>0</v>
      </c>
      <c r="Q140" s="340">
        <f t="shared" si="0"/>
        <v>0</v>
      </c>
      <c r="R140" s="350">
        <f t="shared" si="1"/>
        <v>0</v>
      </c>
      <c r="T140" s="349">
        <v>341524</v>
      </c>
      <c r="U140" s="343">
        <v>130</v>
      </c>
      <c r="V140" s="343">
        <v>2024</v>
      </c>
      <c r="W140" s="343">
        <v>14</v>
      </c>
      <c r="X140" s="343" t="s">
        <v>745</v>
      </c>
      <c r="Y140" s="343" t="s">
        <v>1328</v>
      </c>
      <c r="Z140" s="343" t="s">
        <v>1329</v>
      </c>
      <c r="AA140" s="343" t="s">
        <v>476</v>
      </c>
      <c r="AB140" s="343" t="s">
        <v>1330</v>
      </c>
      <c r="AC140" s="343">
        <v>509737</v>
      </c>
      <c r="AD140" s="343">
        <v>3371</v>
      </c>
      <c r="AE140" s="343" t="e">
        <v>#N/A</v>
      </c>
      <c r="AF140" s="343" t="s">
        <v>916</v>
      </c>
      <c r="AG140" s="343" t="s">
        <v>917</v>
      </c>
      <c r="AH140" s="343" t="s">
        <v>918</v>
      </c>
    </row>
    <row r="141" spans="2:34" s="335" customFormat="1" ht="36">
      <c r="B141" s="154" t="s">
        <v>747</v>
      </c>
      <c r="C141" s="48" t="s">
        <v>748</v>
      </c>
      <c r="D141" s="48" t="s">
        <v>1130</v>
      </c>
      <c r="E141" s="48" t="s">
        <v>749</v>
      </c>
      <c r="F141" s="48"/>
      <c r="G141" s="48"/>
      <c r="H141" s="336"/>
      <c r="I141" s="337" t="s">
        <v>375</v>
      </c>
      <c r="J141" s="345">
        <v>1894683</v>
      </c>
      <c r="K141" s="336">
        <v>1269438</v>
      </c>
      <c r="L141" s="336">
        <v>1894683</v>
      </c>
      <c r="M141" s="338">
        <v>0</v>
      </c>
      <c r="N141" s="338">
        <v>0</v>
      </c>
      <c r="O141" s="338">
        <v>0</v>
      </c>
      <c r="P141" s="339">
        <v>0</v>
      </c>
      <c r="Q141" s="340">
        <f t="shared" si="0"/>
        <v>0</v>
      </c>
      <c r="R141" s="350">
        <f t="shared" si="1"/>
        <v>0</v>
      </c>
      <c r="T141" s="349">
        <v>1269438</v>
      </c>
      <c r="U141" s="343">
        <v>131</v>
      </c>
      <c r="V141" s="343">
        <v>2024</v>
      </c>
      <c r="W141" s="343">
        <v>16</v>
      </c>
      <c r="X141" s="343" t="s">
        <v>747</v>
      </c>
      <c r="Y141" s="343" t="s">
        <v>1130</v>
      </c>
      <c r="Z141" s="343" t="s">
        <v>1331</v>
      </c>
      <c r="AA141" s="343" t="s">
        <v>749</v>
      </c>
      <c r="AB141" s="343" t="s">
        <v>1332</v>
      </c>
      <c r="AC141" s="343">
        <v>1894683</v>
      </c>
      <c r="AD141" s="343">
        <v>6121</v>
      </c>
      <c r="AE141" s="343" t="e">
        <v>#N/A</v>
      </c>
      <c r="AF141" s="343" t="s">
        <v>923</v>
      </c>
      <c r="AG141" s="343" t="s">
        <v>924</v>
      </c>
      <c r="AH141" s="343" t="s">
        <v>925</v>
      </c>
    </row>
    <row r="142" spans="2:34" s="335" customFormat="1" ht="36">
      <c r="B142" s="154" t="s">
        <v>750</v>
      </c>
      <c r="C142" s="48" t="s">
        <v>751</v>
      </c>
      <c r="D142" s="48" t="s">
        <v>1333</v>
      </c>
      <c r="E142" s="48" t="s">
        <v>752</v>
      </c>
      <c r="F142" s="48"/>
      <c r="G142" s="48"/>
      <c r="H142" s="336"/>
      <c r="I142" s="337" t="s">
        <v>378</v>
      </c>
      <c r="J142" s="345">
        <v>476150</v>
      </c>
      <c r="K142" s="336">
        <v>319021</v>
      </c>
      <c r="L142" s="336">
        <v>476150</v>
      </c>
      <c r="M142" s="338">
        <v>0</v>
      </c>
      <c r="N142" s="338">
        <v>0</v>
      </c>
      <c r="O142" s="338">
        <v>0</v>
      </c>
      <c r="P142" s="339">
        <v>0</v>
      </c>
      <c r="Q142" s="340">
        <f t="shared" si="0"/>
        <v>0</v>
      </c>
      <c r="R142" s="350">
        <f t="shared" si="1"/>
        <v>0</v>
      </c>
      <c r="T142" s="349">
        <v>319021</v>
      </c>
      <c r="U142" s="343">
        <v>132</v>
      </c>
      <c r="V142" s="343">
        <v>2024</v>
      </c>
      <c r="W142" s="343">
        <v>19</v>
      </c>
      <c r="X142" s="343" t="s">
        <v>750</v>
      </c>
      <c r="Y142" s="343" t="s">
        <v>1333</v>
      </c>
      <c r="Z142" s="343" t="s">
        <v>1334</v>
      </c>
      <c r="AA142" s="343" t="s">
        <v>752</v>
      </c>
      <c r="AB142" s="343" t="s">
        <v>1335</v>
      </c>
      <c r="AC142" s="343">
        <v>476150</v>
      </c>
      <c r="AD142" s="343">
        <v>4419</v>
      </c>
      <c r="AE142" s="343" t="s">
        <v>1008</v>
      </c>
      <c r="AF142" s="343" t="s">
        <v>931</v>
      </c>
      <c r="AG142" s="343" t="s">
        <v>924</v>
      </c>
      <c r="AH142" s="343" t="s">
        <v>1133</v>
      </c>
    </row>
    <row r="143" spans="2:34" s="335" customFormat="1">
      <c r="B143" s="154" t="s">
        <v>753</v>
      </c>
      <c r="C143" s="48" t="s">
        <v>754</v>
      </c>
      <c r="D143" s="48" t="s">
        <v>1336</v>
      </c>
      <c r="E143" s="48" t="s">
        <v>755</v>
      </c>
      <c r="F143" s="48"/>
      <c r="G143" s="48"/>
      <c r="H143" s="336"/>
      <c r="I143" s="337" t="s">
        <v>381</v>
      </c>
      <c r="J143" s="345">
        <v>485382</v>
      </c>
      <c r="K143" s="336">
        <v>325206</v>
      </c>
      <c r="L143" s="336">
        <v>485382</v>
      </c>
      <c r="M143" s="338">
        <v>0</v>
      </c>
      <c r="N143" s="338">
        <v>0</v>
      </c>
      <c r="O143" s="338">
        <v>0</v>
      </c>
      <c r="P143" s="339">
        <v>0</v>
      </c>
      <c r="Q143" s="340">
        <f t="shared" si="0"/>
        <v>0</v>
      </c>
      <c r="R143" s="350">
        <f t="shared" si="1"/>
        <v>0</v>
      </c>
      <c r="T143" s="349">
        <v>325206</v>
      </c>
      <c r="U143" s="343">
        <v>133</v>
      </c>
      <c r="V143" s="343">
        <v>2024</v>
      </c>
      <c r="W143" s="343">
        <v>19</v>
      </c>
      <c r="X143" s="343" t="s">
        <v>753</v>
      </c>
      <c r="Y143" s="343" t="s">
        <v>1336</v>
      </c>
      <c r="Z143" s="343" t="s">
        <v>1337</v>
      </c>
      <c r="AA143" s="343" t="s">
        <v>755</v>
      </c>
      <c r="AB143" s="343" t="s">
        <v>1338</v>
      </c>
      <c r="AC143" s="343">
        <v>485382</v>
      </c>
      <c r="AD143" s="343">
        <v>2461</v>
      </c>
      <c r="AE143" s="343" t="e">
        <v>#N/A</v>
      </c>
      <c r="AF143" s="343" t="s">
        <v>258</v>
      </c>
      <c r="AG143" s="343" t="s">
        <v>917</v>
      </c>
      <c r="AH143" s="343" t="s">
        <v>935</v>
      </c>
    </row>
    <row r="144" spans="2:34" s="335" customFormat="1">
      <c r="B144" s="154" t="s">
        <v>756</v>
      </c>
      <c r="C144" s="48" t="s">
        <v>757</v>
      </c>
      <c r="D144" s="48" t="s">
        <v>1339</v>
      </c>
      <c r="E144" s="48" t="s">
        <v>758</v>
      </c>
      <c r="F144" s="48"/>
      <c r="G144" s="48"/>
      <c r="H144" s="336"/>
      <c r="I144" s="337" t="s">
        <v>381</v>
      </c>
      <c r="J144" s="345">
        <v>514433</v>
      </c>
      <c r="K144" s="336">
        <v>344670</v>
      </c>
      <c r="L144" s="336">
        <v>514433</v>
      </c>
      <c r="M144" s="338">
        <v>0</v>
      </c>
      <c r="N144" s="338">
        <v>0</v>
      </c>
      <c r="O144" s="338">
        <v>0</v>
      </c>
      <c r="P144" s="339">
        <v>0</v>
      </c>
      <c r="Q144" s="340">
        <f t="shared" si="0"/>
        <v>0</v>
      </c>
      <c r="R144" s="350">
        <f t="shared" si="1"/>
        <v>0</v>
      </c>
      <c r="T144" s="349">
        <v>344670</v>
      </c>
      <c r="U144" s="343">
        <v>134</v>
      </c>
      <c r="V144" s="343">
        <v>2024</v>
      </c>
      <c r="W144" s="343">
        <v>16</v>
      </c>
      <c r="X144" s="343" t="s">
        <v>756</v>
      </c>
      <c r="Y144" s="343" t="s">
        <v>1339</v>
      </c>
      <c r="Z144" s="343" t="s">
        <v>1340</v>
      </c>
      <c r="AA144" s="343" t="s">
        <v>758</v>
      </c>
      <c r="AB144" s="343" t="s">
        <v>1341</v>
      </c>
      <c r="AC144" s="343">
        <v>514433</v>
      </c>
      <c r="AD144" s="343">
        <v>2991</v>
      </c>
      <c r="AE144" s="343" t="e">
        <v>#N/A</v>
      </c>
      <c r="AF144" s="343" t="s">
        <v>258</v>
      </c>
      <c r="AG144" s="343" t="s">
        <v>917</v>
      </c>
      <c r="AH144" s="343" t="s">
        <v>1342</v>
      </c>
    </row>
    <row r="145" spans="2:34" s="335" customFormat="1" ht="24">
      <c r="B145" s="154" t="s">
        <v>759</v>
      </c>
      <c r="C145" s="48" t="s">
        <v>760</v>
      </c>
      <c r="D145" s="48" t="s">
        <v>1343</v>
      </c>
      <c r="E145" s="48" t="s">
        <v>761</v>
      </c>
      <c r="F145" s="48"/>
      <c r="G145" s="48"/>
      <c r="H145" s="336"/>
      <c r="I145" s="337" t="s">
        <v>372</v>
      </c>
      <c r="J145" s="345">
        <v>491495</v>
      </c>
      <c r="K145" s="336">
        <v>329302</v>
      </c>
      <c r="L145" s="336">
        <v>491495</v>
      </c>
      <c r="M145" s="338">
        <v>0</v>
      </c>
      <c r="N145" s="338">
        <v>0</v>
      </c>
      <c r="O145" s="338">
        <v>0</v>
      </c>
      <c r="P145" s="339">
        <v>0</v>
      </c>
      <c r="Q145" s="340">
        <f t="shared" si="0"/>
        <v>0</v>
      </c>
      <c r="R145" s="350">
        <f t="shared" si="1"/>
        <v>0</v>
      </c>
      <c r="T145" s="349">
        <v>329302</v>
      </c>
      <c r="U145" s="343">
        <v>135</v>
      </c>
      <c r="V145" s="343">
        <v>2024</v>
      </c>
      <c r="W145" s="343">
        <v>16</v>
      </c>
      <c r="X145" s="343" t="s">
        <v>759</v>
      </c>
      <c r="Y145" s="343" t="s">
        <v>1343</v>
      </c>
      <c r="Z145" s="343" t="s">
        <v>1344</v>
      </c>
      <c r="AA145" s="343" t="s">
        <v>761</v>
      </c>
      <c r="AB145" s="343" t="s">
        <v>1345</v>
      </c>
      <c r="AC145" s="343">
        <v>491495</v>
      </c>
      <c r="AD145" s="343">
        <v>3371</v>
      </c>
      <c r="AE145" s="343" t="e">
        <v>#N/A</v>
      </c>
      <c r="AF145" s="343" t="s">
        <v>916</v>
      </c>
      <c r="AG145" s="343" t="s">
        <v>917</v>
      </c>
      <c r="AH145" s="343" t="s">
        <v>918</v>
      </c>
    </row>
    <row r="146" spans="2:34" s="335" customFormat="1" ht="48">
      <c r="B146" s="154" t="s">
        <v>762</v>
      </c>
      <c r="C146" s="48" t="s">
        <v>763</v>
      </c>
      <c r="D146" s="48" t="s">
        <v>1346</v>
      </c>
      <c r="E146" s="48" t="s">
        <v>764</v>
      </c>
      <c r="F146" s="48"/>
      <c r="G146" s="48"/>
      <c r="H146" s="336"/>
      <c r="I146" s="337" t="s">
        <v>378</v>
      </c>
      <c r="J146" s="345">
        <v>496601</v>
      </c>
      <c r="K146" s="336">
        <v>332723</v>
      </c>
      <c r="L146" s="336">
        <v>496601</v>
      </c>
      <c r="M146" s="338">
        <v>0</v>
      </c>
      <c r="N146" s="338">
        <v>0</v>
      </c>
      <c r="O146" s="338">
        <v>0</v>
      </c>
      <c r="P146" s="339">
        <v>0</v>
      </c>
      <c r="Q146" s="340">
        <f t="shared" si="0"/>
        <v>0</v>
      </c>
      <c r="R146" s="350">
        <f t="shared" si="1"/>
        <v>0</v>
      </c>
      <c r="T146" s="349">
        <v>332723</v>
      </c>
      <c r="U146" s="343">
        <v>136</v>
      </c>
      <c r="V146" s="343">
        <v>2024</v>
      </c>
      <c r="W146" s="343">
        <v>19</v>
      </c>
      <c r="X146" s="343" t="s">
        <v>762</v>
      </c>
      <c r="Y146" s="343" t="s">
        <v>1346</v>
      </c>
      <c r="Z146" s="343" t="s">
        <v>1347</v>
      </c>
      <c r="AA146" s="343" t="s">
        <v>764</v>
      </c>
      <c r="AB146" s="343" t="s">
        <v>1348</v>
      </c>
      <c r="AC146" s="343">
        <v>496601</v>
      </c>
      <c r="AD146" s="343">
        <v>4419</v>
      </c>
      <c r="AE146" s="343" t="s">
        <v>1008</v>
      </c>
      <c r="AF146" s="343" t="s">
        <v>931</v>
      </c>
      <c r="AG146" s="343" t="s">
        <v>924</v>
      </c>
      <c r="AH146" s="343" t="s">
        <v>940</v>
      </c>
    </row>
    <row r="147" spans="2:34" s="335" customFormat="1" ht="24">
      <c r="B147" s="154" t="s">
        <v>765</v>
      </c>
      <c r="C147" s="48" t="s">
        <v>766</v>
      </c>
      <c r="D147" s="48" t="s">
        <v>1349</v>
      </c>
      <c r="E147" s="48" t="s">
        <v>767</v>
      </c>
      <c r="F147" s="48"/>
      <c r="G147" s="48"/>
      <c r="H147" s="336"/>
      <c r="I147" s="337" t="s">
        <v>372</v>
      </c>
      <c r="J147" s="345">
        <v>490750</v>
      </c>
      <c r="K147" s="336">
        <v>328803</v>
      </c>
      <c r="L147" s="336">
        <v>490750</v>
      </c>
      <c r="M147" s="338">
        <v>0</v>
      </c>
      <c r="N147" s="338">
        <v>0</v>
      </c>
      <c r="O147" s="338">
        <v>0</v>
      </c>
      <c r="P147" s="339">
        <v>0</v>
      </c>
      <c r="Q147" s="340">
        <f t="shared" si="0"/>
        <v>0</v>
      </c>
      <c r="R147" s="350">
        <f t="shared" si="1"/>
        <v>0</v>
      </c>
      <c r="T147" s="349">
        <v>328803</v>
      </c>
      <c r="U147" s="343">
        <v>137</v>
      </c>
      <c r="V147" s="343">
        <v>2024</v>
      </c>
      <c r="W147" s="343">
        <v>16</v>
      </c>
      <c r="X147" s="343" t="s">
        <v>765</v>
      </c>
      <c r="Y147" s="343" t="s">
        <v>1349</v>
      </c>
      <c r="Z147" s="343" t="s">
        <v>1350</v>
      </c>
      <c r="AA147" s="343" t="s">
        <v>767</v>
      </c>
      <c r="AB147" s="343" t="s">
        <v>1351</v>
      </c>
      <c r="AC147" s="343">
        <v>490750</v>
      </c>
      <c r="AD147" s="343">
        <v>3371</v>
      </c>
      <c r="AE147" s="343" t="e">
        <v>#N/A</v>
      </c>
      <c r="AF147" s="343" t="s">
        <v>916</v>
      </c>
      <c r="AG147" s="343" t="s">
        <v>917</v>
      </c>
      <c r="AH147" s="343" t="s">
        <v>918</v>
      </c>
    </row>
    <row r="148" spans="2:34" s="335" customFormat="1" ht="24">
      <c r="B148" s="154" t="s">
        <v>768</v>
      </c>
      <c r="C148" s="48" t="s">
        <v>769</v>
      </c>
      <c r="D148" s="48" t="s">
        <v>1352</v>
      </c>
      <c r="E148" s="48" t="s">
        <v>770</v>
      </c>
      <c r="F148" s="48"/>
      <c r="G148" s="48"/>
      <c r="H148" s="336"/>
      <c r="I148" s="337" t="s">
        <v>378</v>
      </c>
      <c r="J148" s="345">
        <v>564085</v>
      </c>
      <c r="K148" s="336">
        <v>377937</v>
      </c>
      <c r="L148" s="336">
        <v>564085</v>
      </c>
      <c r="M148" s="338">
        <v>0</v>
      </c>
      <c r="N148" s="338">
        <v>0</v>
      </c>
      <c r="O148" s="338">
        <v>0</v>
      </c>
      <c r="P148" s="339">
        <v>0</v>
      </c>
      <c r="Q148" s="340">
        <f t="shared" si="0"/>
        <v>0</v>
      </c>
      <c r="R148" s="350">
        <f t="shared" si="1"/>
        <v>0</v>
      </c>
      <c r="T148" s="349">
        <v>377937</v>
      </c>
      <c r="U148" s="343">
        <v>138</v>
      </c>
      <c r="V148" s="343">
        <v>2024</v>
      </c>
      <c r="W148" s="343">
        <v>14</v>
      </c>
      <c r="X148" s="343" t="s">
        <v>768</v>
      </c>
      <c r="Y148" s="343" t="s">
        <v>1352</v>
      </c>
      <c r="Z148" s="343" t="s">
        <v>1353</v>
      </c>
      <c r="AA148" s="343" t="s">
        <v>770</v>
      </c>
      <c r="AB148" s="343" t="s">
        <v>1354</v>
      </c>
      <c r="AC148" s="343">
        <v>564085</v>
      </c>
      <c r="AD148" s="343">
        <v>4419</v>
      </c>
      <c r="AE148" s="343" t="e">
        <v>#N/A</v>
      </c>
      <c r="AF148" s="343" t="s">
        <v>931</v>
      </c>
      <c r="AG148" s="343" t="s">
        <v>917</v>
      </c>
      <c r="AH148" s="343" t="s">
        <v>1043</v>
      </c>
    </row>
    <row r="149" spans="2:34" s="335" customFormat="1" ht="36">
      <c r="B149" s="154" t="s">
        <v>771</v>
      </c>
      <c r="C149" s="48" t="s">
        <v>772</v>
      </c>
      <c r="D149" s="48" t="s">
        <v>1355</v>
      </c>
      <c r="E149" s="48" t="s">
        <v>773</v>
      </c>
      <c r="F149" s="48"/>
      <c r="G149" s="48"/>
      <c r="H149" s="336"/>
      <c r="I149" s="337" t="s">
        <v>375</v>
      </c>
      <c r="J149" s="345">
        <v>458496</v>
      </c>
      <c r="K149" s="336">
        <v>307192</v>
      </c>
      <c r="L149" s="336">
        <v>458496</v>
      </c>
      <c r="M149" s="338">
        <v>0</v>
      </c>
      <c r="N149" s="338">
        <v>0</v>
      </c>
      <c r="O149" s="338">
        <v>0</v>
      </c>
      <c r="P149" s="339">
        <v>0</v>
      </c>
      <c r="Q149" s="340">
        <f t="shared" si="0"/>
        <v>0</v>
      </c>
      <c r="R149" s="350">
        <f t="shared" si="1"/>
        <v>0</v>
      </c>
      <c r="T149" s="349">
        <v>307192</v>
      </c>
      <c r="U149" s="343">
        <v>139</v>
      </c>
      <c r="V149" s="343">
        <v>2024</v>
      </c>
      <c r="W149" s="343">
        <v>16</v>
      </c>
      <c r="X149" s="343" t="s">
        <v>771</v>
      </c>
      <c r="Y149" s="343" t="s">
        <v>1355</v>
      </c>
      <c r="Z149" s="343" t="s">
        <v>1356</v>
      </c>
      <c r="AA149" s="343" t="s">
        <v>773</v>
      </c>
      <c r="AB149" s="343" t="s">
        <v>1357</v>
      </c>
      <c r="AC149" s="343">
        <v>458496</v>
      </c>
      <c r="AD149" s="343">
        <v>6141</v>
      </c>
      <c r="AE149" s="343" t="e">
        <v>#N/A</v>
      </c>
      <c r="AF149" s="343" t="s">
        <v>923</v>
      </c>
      <c r="AG149" s="343" t="s">
        <v>924</v>
      </c>
      <c r="AH149" s="343" t="s">
        <v>925</v>
      </c>
    </row>
    <row r="150" spans="2:34" s="335" customFormat="1" ht="24">
      <c r="B150" s="154" t="s">
        <v>774</v>
      </c>
      <c r="C150" s="48" t="s">
        <v>775</v>
      </c>
      <c r="D150" s="48" t="s">
        <v>1358</v>
      </c>
      <c r="E150" s="48" t="s">
        <v>776</v>
      </c>
      <c r="F150" s="48"/>
      <c r="G150" s="48"/>
      <c r="H150" s="336"/>
      <c r="I150" s="337" t="s">
        <v>372</v>
      </c>
      <c r="J150" s="345">
        <v>455094</v>
      </c>
      <c r="K150" s="336">
        <v>304913</v>
      </c>
      <c r="L150" s="336">
        <v>455094</v>
      </c>
      <c r="M150" s="338">
        <v>0</v>
      </c>
      <c r="N150" s="338">
        <v>0</v>
      </c>
      <c r="O150" s="338">
        <v>0</v>
      </c>
      <c r="P150" s="339">
        <v>0</v>
      </c>
      <c r="Q150" s="340">
        <f t="shared" si="0"/>
        <v>0</v>
      </c>
      <c r="R150" s="350">
        <f t="shared" si="1"/>
        <v>0</v>
      </c>
      <c r="T150" s="349">
        <v>304913</v>
      </c>
      <c r="U150" s="343">
        <v>140</v>
      </c>
      <c r="V150" s="343">
        <v>2024</v>
      </c>
      <c r="W150" s="343">
        <v>16</v>
      </c>
      <c r="X150" s="343" t="s">
        <v>774</v>
      </c>
      <c r="Y150" s="343" t="s">
        <v>1358</v>
      </c>
      <c r="Z150" s="343" t="s">
        <v>1359</v>
      </c>
      <c r="AA150" s="343" t="s">
        <v>776</v>
      </c>
      <c r="AB150" s="343" t="s">
        <v>1360</v>
      </c>
      <c r="AC150" s="343">
        <v>455094</v>
      </c>
      <c r="AD150" s="343">
        <v>3371</v>
      </c>
      <c r="AE150" s="343" t="e">
        <v>#N/A</v>
      </c>
      <c r="AF150" s="343" t="s">
        <v>916</v>
      </c>
      <c r="AG150" s="343" t="s">
        <v>917</v>
      </c>
      <c r="AH150" s="343" t="s">
        <v>918</v>
      </c>
    </row>
    <row r="151" spans="2:34" s="335" customFormat="1" ht="24">
      <c r="B151" s="154" t="s">
        <v>777</v>
      </c>
      <c r="C151" s="48" t="s">
        <v>778</v>
      </c>
      <c r="D151" s="48" t="s">
        <v>1361</v>
      </c>
      <c r="E151" s="48" t="s">
        <v>779</v>
      </c>
      <c r="F151" s="48"/>
      <c r="G151" s="48"/>
      <c r="H151" s="336"/>
      <c r="I151" s="337" t="s">
        <v>372</v>
      </c>
      <c r="J151" s="345">
        <v>528576</v>
      </c>
      <c r="K151" s="336">
        <v>354146</v>
      </c>
      <c r="L151" s="336">
        <v>528576</v>
      </c>
      <c r="M151" s="338">
        <v>0</v>
      </c>
      <c r="N151" s="338">
        <v>0</v>
      </c>
      <c r="O151" s="338">
        <v>0</v>
      </c>
      <c r="P151" s="339">
        <v>0</v>
      </c>
      <c r="Q151" s="340">
        <f t="shared" si="0"/>
        <v>0</v>
      </c>
      <c r="R151" s="350">
        <f t="shared" si="1"/>
        <v>0</v>
      </c>
      <c r="T151" s="349">
        <v>354146</v>
      </c>
      <c r="U151" s="343">
        <v>141</v>
      </c>
      <c r="V151" s="343">
        <v>2024</v>
      </c>
      <c r="W151" s="343">
        <v>16</v>
      </c>
      <c r="X151" s="343" t="s">
        <v>777</v>
      </c>
      <c r="Y151" s="343" t="s">
        <v>1361</v>
      </c>
      <c r="Z151" s="343" t="s">
        <v>1362</v>
      </c>
      <c r="AA151" s="343" t="s">
        <v>779</v>
      </c>
      <c r="AB151" s="343" t="s">
        <v>1363</v>
      </c>
      <c r="AC151" s="343">
        <v>528576</v>
      </c>
      <c r="AD151" s="343">
        <v>3371</v>
      </c>
      <c r="AE151" s="343" t="e">
        <v>#N/A</v>
      </c>
      <c r="AF151" s="343" t="s">
        <v>916</v>
      </c>
      <c r="AG151" s="343" t="s">
        <v>917</v>
      </c>
      <c r="AH151" s="343" t="s">
        <v>918</v>
      </c>
    </row>
    <row r="152" spans="2:34" s="335" customFormat="1" ht="24">
      <c r="B152" s="154" t="s">
        <v>780</v>
      </c>
      <c r="C152" s="48" t="s">
        <v>781</v>
      </c>
      <c r="D152" s="48" t="s">
        <v>1364</v>
      </c>
      <c r="E152" s="48" t="s">
        <v>782</v>
      </c>
      <c r="F152" s="48"/>
      <c r="G152" s="48"/>
      <c r="H152" s="336"/>
      <c r="I152" s="337" t="s">
        <v>375</v>
      </c>
      <c r="J152" s="345">
        <v>892135</v>
      </c>
      <c r="K152" s="336">
        <v>597730</v>
      </c>
      <c r="L152" s="336">
        <v>892135</v>
      </c>
      <c r="M152" s="338">
        <v>0</v>
      </c>
      <c r="N152" s="338">
        <v>0</v>
      </c>
      <c r="O152" s="338">
        <v>0</v>
      </c>
      <c r="P152" s="339">
        <v>0</v>
      </c>
      <c r="Q152" s="340">
        <f t="shared" ref="Q152:Q168" si="4">M152+N152</f>
        <v>0</v>
      </c>
      <c r="R152" s="350">
        <f t="shared" si="1"/>
        <v>0</v>
      </c>
      <c r="T152" s="349">
        <v>597730</v>
      </c>
      <c r="U152" s="343">
        <v>142</v>
      </c>
      <c r="V152" s="343">
        <v>2024</v>
      </c>
      <c r="W152" s="343">
        <v>16</v>
      </c>
      <c r="X152" s="343" t="s">
        <v>780</v>
      </c>
      <c r="Y152" s="343" t="s">
        <v>1364</v>
      </c>
      <c r="Z152" s="343" t="s">
        <v>1365</v>
      </c>
      <c r="AA152" s="343" t="s">
        <v>782</v>
      </c>
      <c r="AB152" s="343" t="s">
        <v>1366</v>
      </c>
      <c r="AC152" s="343">
        <v>892135</v>
      </c>
      <c r="AD152" s="343">
        <v>6151</v>
      </c>
      <c r="AE152" s="343" t="e">
        <v>#N/A</v>
      </c>
      <c r="AF152" s="343" t="s">
        <v>923</v>
      </c>
      <c r="AG152" s="343" t="s">
        <v>924</v>
      </c>
      <c r="AH152" s="343" t="s">
        <v>500</v>
      </c>
    </row>
    <row r="153" spans="2:34" s="335" customFormat="1" ht="24">
      <c r="B153" s="154" t="s">
        <v>783</v>
      </c>
      <c r="C153" s="48" t="s">
        <v>784</v>
      </c>
      <c r="D153" s="48" t="s">
        <v>1367</v>
      </c>
      <c r="E153" s="48" t="s">
        <v>785</v>
      </c>
      <c r="F153" s="48"/>
      <c r="G153" s="48"/>
      <c r="H153" s="336"/>
      <c r="I153" s="337" t="s">
        <v>372</v>
      </c>
      <c r="J153" s="345">
        <v>512820</v>
      </c>
      <c r="K153" s="336">
        <v>343589</v>
      </c>
      <c r="L153" s="336">
        <v>512820</v>
      </c>
      <c r="M153" s="338">
        <v>0</v>
      </c>
      <c r="N153" s="338">
        <v>0</v>
      </c>
      <c r="O153" s="338">
        <v>0</v>
      </c>
      <c r="P153" s="339">
        <v>0</v>
      </c>
      <c r="Q153" s="340">
        <f t="shared" si="4"/>
        <v>0</v>
      </c>
      <c r="R153" s="350">
        <f t="shared" si="1"/>
        <v>0</v>
      </c>
      <c r="T153" s="349">
        <v>343589</v>
      </c>
      <c r="U153" s="343">
        <v>143</v>
      </c>
      <c r="V153" s="343">
        <v>2024</v>
      </c>
      <c r="W153" s="343">
        <v>16</v>
      </c>
      <c r="X153" s="343" t="s">
        <v>783</v>
      </c>
      <c r="Y153" s="343" t="s">
        <v>1367</v>
      </c>
      <c r="Z153" s="343" t="s">
        <v>1368</v>
      </c>
      <c r="AA153" s="343" t="s">
        <v>785</v>
      </c>
      <c r="AB153" s="343" t="s">
        <v>959</v>
      </c>
      <c r="AC153" s="343">
        <v>512820</v>
      </c>
      <c r="AD153" s="343">
        <v>3371</v>
      </c>
      <c r="AE153" s="343" t="e">
        <v>#N/A</v>
      </c>
      <c r="AF153" s="343" t="s">
        <v>916</v>
      </c>
      <c r="AG153" s="343" t="s">
        <v>917</v>
      </c>
      <c r="AH153" s="343" t="s">
        <v>960</v>
      </c>
    </row>
    <row r="154" spans="2:34" s="335" customFormat="1" ht="24">
      <c r="B154" s="154" t="s">
        <v>786</v>
      </c>
      <c r="C154" s="48" t="s">
        <v>787</v>
      </c>
      <c r="D154" s="48" t="s">
        <v>1369</v>
      </c>
      <c r="E154" s="48" t="s">
        <v>788</v>
      </c>
      <c r="F154" s="48"/>
      <c r="G154" s="48"/>
      <c r="H154" s="336"/>
      <c r="I154" s="337" t="s">
        <v>375</v>
      </c>
      <c r="J154" s="345">
        <v>1198059</v>
      </c>
      <c r="K154" s="336">
        <v>802700</v>
      </c>
      <c r="L154" s="336">
        <v>1198059</v>
      </c>
      <c r="M154" s="338">
        <v>0</v>
      </c>
      <c r="N154" s="338">
        <v>0</v>
      </c>
      <c r="O154" s="338">
        <v>0</v>
      </c>
      <c r="P154" s="339">
        <v>0</v>
      </c>
      <c r="Q154" s="340">
        <f t="shared" si="4"/>
        <v>0</v>
      </c>
      <c r="R154" s="350">
        <f t="shared" si="1"/>
        <v>0</v>
      </c>
      <c r="T154" s="349">
        <v>802700</v>
      </c>
      <c r="U154" s="343">
        <v>144</v>
      </c>
      <c r="V154" s="343">
        <v>2024</v>
      </c>
      <c r="W154" s="343">
        <v>14</v>
      </c>
      <c r="X154" s="343" t="s">
        <v>786</v>
      </c>
      <c r="Y154" s="343" t="s">
        <v>1369</v>
      </c>
      <c r="Z154" s="343" t="s">
        <v>1370</v>
      </c>
      <c r="AA154" s="343" t="s">
        <v>788</v>
      </c>
      <c r="AB154" s="343" t="s">
        <v>1371</v>
      </c>
      <c r="AC154" s="343">
        <v>1198059</v>
      </c>
      <c r="AD154" s="343">
        <v>6141</v>
      </c>
      <c r="AE154" s="343" t="e">
        <v>#N/A</v>
      </c>
      <c r="AF154" s="343" t="s">
        <v>923</v>
      </c>
      <c r="AG154" s="343" t="s">
        <v>924</v>
      </c>
      <c r="AH154" s="343" t="s">
        <v>935</v>
      </c>
    </row>
    <row r="155" spans="2:34" s="335" customFormat="1" ht="24">
      <c r="B155" s="154" t="s">
        <v>789</v>
      </c>
      <c r="C155" s="48" t="s">
        <v>790</v>
      </c>
      <c r="D155" s="48" t="s">
        <v>1372</v>
      </c>
      <c r="E155" s="48" t="s">
        <v>791</v>
      </c>
      <c r="F155" s="48"/>
      <c r="G155" s="48"/>
      <c r="H155" s="336"/>
      <c r="I155" s="337" t="s">
        <v>375</v>
      </c>
      <c r="J155" s="345">
        <v>1020094</v>
      </c>
      <c r="K155" s="336">
        <v>683463</v>
      </c>
      <c r="L155" s="336">
        <v>1020094</v>
      </c>
      <c r="M155" s="338">
        <v>0</v>
      </c>
      <c r="N155" s="338">
        <v>0</v>
      </c>
      <c r="O155" s="338">
        <v>0</v>
      </c>
      <c r="P155" s="339">
        <v>0</v>
      </c>
      <c r="Q155" s="340">
        <f t="shared" si="4"/>
        <v>0</v>
      </c>
      <c r="R155" s="350">
        <f t="shared" si="1"/>
        <v>0</v>
      </c>
      <c r="T155" s="349">
        <v>683463</v>
      </c>
      <c r="U155" s="343">
        <v>145</v>
      </c>
      <c r="V155" s="343">
        <v>2024</v>
      </c>
      <c r="W155" s="343">
        <v>14</v>
      </c>
      <c r="X155" s="343" t="s">
        <v>789</v>
      </c>
      <c r="Y155" s="343" t="s">
        <v>1372</v>
      </c>
      <c r="Z155" s="343" t="s">
        <v>1373</v>
      </c>
      <c r="AA155" s="343" t="s">
        <v>791</v>
      </c>
      <c r="AB155" s="343" t="s">
        <v>1374</v>
      </c>
      <c r="AC155" s="343">
        <v>1020094</v>
      </c>
      <c r="AD155" s="343">
        <v>6151</v>
      </c>
      <c r="AE155" s="343" t="e">
        <v>#N/A</v>
      </c>
      <c r="AF155" s="343" t="s">
        <v>923</v>
      </c>
      <c r="AG155" s="343" t="s">
        <v>924</v>
      </c>
      <c r="AH155" s="343" t="s">
        <v>500</v>
      </c>
    </row>
    <row r="156" spans="2:34" s="335" customFormat="1" ht="24">
      <c r="B156" s="154" t="s">
        <v>792</v>
      </c>
      <c r="C156" s="48" t="s">
        <v>793</v>
      </c>
      <c r="D156" s="48" t="s">
        <v>1375</v>
      </c>
      <c r="E156" s="48" t="s">
        <v>794</v>
      </c>
      <c r="F156" s="48"/>
      <c r="G156" s="48"/>
      <c r="H156" s="336"/>
      <c r="I156" s="337" t="s">
        <v>375</v>
      </c>
      <c r="J156" s="345">
        <v>548032</v>
      </c>
      <c r="K156" s="336">
        <v>367181</v>
      </c>
      <c r="L156" s="336">
        <v>548032</v>
      </c>
      <c r="M156" s="338">
        <v>0</v>
      </c>
      <c r="N156" s="338">
        <v>0</v>
      </c>
      <c r="O156" s="338">
        <v>0</v>
      </c>
      <c r="P156" s="339">
        <v>0</v>
      </c>
      <c r="Q156" s="340">
        <f t="shared" si="4"/>
        <v>0</v>
      </c>
      <c r="R156" s="350">
        <f t="shared" si="1"/>
        <v>0</v>
      </c>
      <c r="T156" s="349">
        <v>367181</v>
      </c>
      <c r="U156" s="343">
        <v>146</v>
      </c>
      <c r="V156" s="343">
        <v>2024</v>
      </c>
      <c r="W156" s="343">
        <v>14</v>
      </c>
      <c r="X156" s="343" t="s">
        <v>792</v>
      </c>
      <c r="Y156" s="343" t="s">
        <v>1375</v>
      </c>
      <c r="Z156" s="343" t="s">
        <v>1376</v>
      </c>
      <c r="AA156" s="343" t="s">
        <v>794</v>
      </c>
      <c r="AB156" s="343" t="s">
        <v>1377</v>
      </c>
      <c r="AC156" s="343">
        <v>548032</v>
      </c>
      <c r="AD156" s="343">
        <v>6141</v>
      </c>
      <c r="AE156" s="343" t="e">
        <v>#N/A</v>
      </c>
      <c r="AF156" s="343" t="s">
        <v>923</v>
      </c>
      <c r="AG156" s="343" t="s">
        <v>924</v>
      </c>
      <c r="AH156" s="343" t="s">
        <v>945</v>
      </c>
    </row>
    <row r="157" spans="2:34" s="335" customFormat="1">
      <c r="B157" s="154" t="s">
        <v>795</v>
      </c>
      <c r="C157" s="48" t="s">
        <v>796</v>
      </c>
      <c r="D157" s="48" t="s">
        <v>1378</v>
      </c>
      <c r="E157" s="48" t="s">
        <v>797</v>
      </c>
      <c r="F157" s="48"/>
      <c r="G157" s="48"/>
      <c r="H157" s="336"/>
      <c r="I157" s="337" t="s">
        <v>378</v>
      </c>
      <c r="J157" s="345">
        <v>453850</v>
      </c>
      <c r="K157" s="336">
        <v>304080</v>
      </c>
      <c r="L157" s="336">
        <v>453850</v>
      </c>
      <c r="M157" s="338">
        <v>0</v>
      </c>
      <c r="N157" s="338">
        <v>0</v>
      </c>
      <c r="O157" s="338">
        <v>0</v>
      </c>
      <c r="P157" s="339">
        <v>0</v>
      </c>
      <c r="Q157" s="340">
        <f t="shared" si="4"/>
        <v>0</v>
      </c>
      <c r="R157" s="350">
        <f t="shared" si="1"/>
        <v>0</v>
      </c>
      <c r="T157" s="349">
        <v>304080</v>
      </c>
      <c r="U157" s="343">
        <v>147</v>
      </c>
      <c r="V157" s="343">
        <v>2024</v>
      </c>
      <c r="W157" s="343">
        <v>19</v>
      </c>
      <c r="X157" s="343" t="s">
        <v>795</v>
      </c>
      <c r="Y157" s="343" t="s">
        <v>1378</v>
      </c>
      <c r="Z157" s="343" t="s">
        <v>1379</v>
      </c>
      <c r="AA157" s="343" t="s">
        <v>797</v>
      </c>
      <c r="AB157" s="343" t="s">
        <v>1380</v>
      </c>
      <c r="AC157" s="343">
        <v>453850</v>
      </c>
      <c r="AD157" s="343">
        <v>4419</v>
      </c>
      <c r="AE157" s="343" t="s">
        <v>1008</v>
      </c>
      <c r="AF157" s="343" t="s">
        <v>931</v>
      </c>
      <c r="AG157" s="343" t="s">
        <v>917</v>
      </c>
      <c r="AH157" s="343" t="s">
        <v>1206</v>
      </c>
    </row>
    <row r="158" spans="2:34" s="335" customFormat="1">
      <c r="B158" s="154" t="s">
        <v>798</v>
      </c>
      <c r="C158" s="48" t="s">
        <v>799</v>
      </c>
      <c r="D158" s="48" t="s">
        <v>1381</v>
      </c>
      <c r="E158" s="48" t="s">
        <v>800</v>
      </c>
      <c r="F158" s="48"/>
      <c r="G158" s="48"/>
      <c r="H158" s="336"/>
      <c r="I158" s="337" t="s">
        <v>375</v>
      </c>
      <c r="J158" s="345">
        <v>569229</v>
      </c>
      <c r="K158" s="336">
        <v>381383</v>
      </c>
      <c r="L158" s="336">
        <v>569229</v>
      </c>
      <c r="M158" s="338">
        <v>0</v>
      </c>
      <c r="N158" s="338">
        <v>0</v>
      </c>
      <c r="O158" s="338">
        <v>0</v>
      </c>
      <c r="P158" s="339">
        <v>0</v>
      </c>
      <c r="Q158" s="340">
        <f t="shared" si="4"/>
        <v>0</v>
      </c>
      <c r="R158" s="350">
        <f t="shared" si="1"/>
        <v>0</v>
      </c>
      <c r="T158" s="349">
        <v>381383</v>
      </c>
      <c r="U158" s="343">
        <v>148</v>
      </c>
      <c r="V158" s="343">
        <v>2024</v>
      </c>
      <c r="W158" s="343">
        <v>19</v>
      </c>
      <c r="X158" s="343" t="s">
        <v>798</v>
      </c>
      <c r="Y158" s="343" t="s">
        <v>1381</v>
      </c>
      <c r="Z158" s="343" t="s">
        <v>1382</v>
      </c>
      <c r="AA158" s="343" t="s">
        <v>800</v>
      </c>
      <c r="AB158" s="343" t="s">
        <v>1383</v>
      </c>
      <c r="AC158" s="343">
        <v>569229</v>
      </c>
      <c r="AD158" s="343">
        <v>6141</v>
      </c>
      <c r="AE158" s="343" t="e">
        <v>#N/A</v>
      </c>
      <c r="AF158" s="343" t="s">
        <v>923</v>
      </c>
      <c r="AG158" s="343" t="s">
        <v>924</v>
      </c>
      <c r="AH158" s="343" t="s">
        <v>940</v>
      </c>
    </row>
    <row r="159" spans="2:34" s="335" customFormat="1" ht="36">
      <c r="B159" s="154" t="s">
        <v>801</v>
      </c>
      <c r="C159" s="48" t="s">
        <v>802</v>
      </c>
      <c r="D159" s="48" t="s">
        <v>1384</v>
      </c>
      <c r="E159" s="48" t="s">
        <v>803</v>
      </c>
      <c r="F159" s="48"/>
      <c r="G159" s="48"/>
      <c r="H159" s="336"/>
      <c r="I159" s="337" t="s">
        <v>375</v>
      </c>
      <c r="J159" s="345">
        <v>582948</v>
      </c>
      <c r="K159" s="336">
        <v>390575</v>
      </c>
      <c r="L159" s="336">
        <v>582948</v>
      </c>
      <c r="M159" s="338">
        <v>0</v>
      </c>
      <c r="N159" s="338">
        <v>0</v>
      </c>
      <c r="O159" s="338">
        <v>0</v>
      </c>
      <c r="P159" s="339">
        <v>0</v>
      </c>
      <c r="Q159" s="340">
        <f t="shared" si="4"/>
        <v>0</v>
      </c>
      <c r="R159" s="350">
        <f t="shared" si="1"/>
        <v>0</v>
      </c>
      <c r="T159" s="349">
        <v>390575</v>
      </c>
      <c r="U159" s="343">
        <v>149</v>
      </c>
      <c r="V159" s="343">
        <v>2024</v>
      </c>
      <c r="W159" s="343">
        <v>19</v>
      </c>
      <c r="X159" s="343" t="s">
        <v>801</v>
      </c>
      <c r="Y159" s="343" t="s">
        <v>1384</v>
      </c>
      <c r="Z159" s="343" t="s">
        <v>1385</v>
      </c>
      <c r="AA159" s="343" t="s">
        <v>803</v>
      </c>
      <c r="AB159" s="343" t="s">
        <v>1386</v>
      </c>
      <c r="AC159" s="343">
        <v>582948</v>
      </c>
      <c r="AD159" s="343">
        <v>6141</v>
      </c>
      <c r="AE159" s="343" t="e">
        <v>#N/A</v>
      </c>
      <c r="AF159" s="343" t="s">
        <v>923</v>
      </c>
      <c r="AG159" s="343" t="s">
        <v>924</v>
      </c>
      <c r="AH159" s="343" t="s">
        <v>925</v>
      </c>
    </row>
    <row r="160" spans="2:34" s="335" customFormat="1">
      <c r="B160" s="154" t="s">
        <v>804</v>
      </c>
      <c r="C160" s="48" t="s">
        <v>805</v>
      </c>
      <c r="D160" s="48" t="s">
        <v>1387</v>
      </c>
      <c r="E160" s="48" t="s">
        <v>806</v>
      </c>
      <c r="F160" s="48"/>
      <c r="G160" s="48"/>
      <c r="H160" s="336"/>
      <c r="I160" s="337" t="s">
        <v>375</v>
      </c>
      <c r="J160" s="345">
        <v>474092</v>
      </c>
      <c r="K160" s="336">
        <v>317642</v>
      </c>
      <c r="L160" s="336">
        <v>474092</v>
      </c>
      <c r="M160" s="338">
        <v>0</v>
      </c>
      <c r="N160" s="338">
        <v>0</v>
      </c>
      <c r="O160" s="338">
        <v>0</v>
      </c>
      <c r="P160" s="339">
        <v>0</v>
      </c>
      <c r="Q160" s="340">
        <f t="shared" si="4"/>
        <v>0</v>
      </c>
      <c r="R160" s="350">
        <f t="shared" si="1"/>
        <v>0</v>
      </c>
      <c r="T160" s="349">
        <v>317642</v>
      </c>
      <c r="U160" s="343">
        <v>150</v>
      </c>
      <c r="V160" s="343">
        <v>2024</v>
      </c>
      <c r="W160" s="343">
        <v>16</v>
      </c>
      <c r="X160" s="343" t="s">
        <v>804</v>
      </c>
      <c r="Y160" s="343" t="s">
        <v>1387</v>
      </c>
      <c r="Z160" s="343" t="s">
        <v>1388</v>
      </c>
      <c r="AA160" s="343" t="s">
        <v>806</v>
      </c>
      <c r="AB160" s="343" t="s">
        <v>1389</v>
      </c>
      <c r="AC160" s="343">
        <v>474092</v>
      </c>
      <c r="AD160" s="343">
        <v>6151</v>
      </c>
      <c r="AE160" s="343" t="e">
        <v>#N/A</v>
      </c>
      <c r="AF160" s="343" t="s">
        <v>923</v>
      </c>
      <c r="AG160" s="343" t="s">
        <v>924</v>
      </c>
      <c r="AH160" s="343" t="s">
        <v>500</v>
      </c>
    </row>
    <row r="161" spans="2:34" s="335" customFormat="1" ht="24">
      <c r="B161" s="154" t="s">
        <v>807</v>
      </c>
      <c r="C161" s="48" t="s">
        <v>808</v>
      </c>
      <c r="D161" s="48" t="s">
        <v>1390</v>
      </c>
      <c r="E161" s="48" t="s">
        <v>809</v>
      </c>
      <c r="F161" s="48"/>
      <c r="G161" s="48"/>
      <c r="H161" s="336"/>
      <c r="I161" s="337" t="s">
        <v>372</v>
      </c>
      <c r="J161" s="345">
        <v>523830</v>
      </c>
      <c r="K161" s="336">
        <v>350966</v>
      </c>
      <c r="L161" s="336">
        <v>523830</v>
      </c>
      <c r="M161" s="338">
        <v>0</v>
      </c>
      <c r="N161" s="338">
        <v>0</v>
      </c>
      <c r="O161" s="338">
        <v>0</v>
      </c>
      <c r="P161" s="339">
        <v>0</v>
      </c>
      <c r="Q161" s="340">
        <f t="shared" si="4"/>
        <v>0</v>
      </c>
      <c r="R161" s="350">
        <f t="shared" si="1"/>
        <v>0</v>
      </c>
      <c r="T161" s="349">
        <v>350966</v>
      </c>
      <c r="U161" s="343">
        <v>151</v>
      </c>
      <c r="V161" s="343">
        <v>2024</v>
      </c>
      <c r="W161" s="343">
        <v>16</v>
      </c>
      <c r="X161" s="343" t="s">
        <v>807</v>
      </c>
      <c r="Y161" s="343" t="s">
        <v>1390</v>
      </c>
      <c r="Z161" s="343" t="s">
        <v>1391</v>
      </c>
      <c r="AA161" s="343" t="s">
        <v>809</v>
      </c>
      <c r="AB161" s="343" t="s">
        <v>1392</v>
      </c>
      <c r="AC161" s="343">
        <v>523830</v>
      </c>
      <c r="AD161" s="343">
        <v>3371</v>
      </c>
      <c r="AE161" s="343" t="e">
        <v>#N/A</v>
      </c>
      <c r="AF161" s="343" t="s">
        <v>916</v>
      </c>
      <c r="AG161" s="343" t="s">
        <v>917</v>
      </c>
      <c r="AH161" s="343" t="s">
        <v>918</v>
      </c>
    </row>
    <row r="162" spans="2:34" s="335" customFormat="1" ht="48">
      <c r="B162" s="154" t="s">
        <v>810</v>
      </c>
      <c r="C162" s="48" t="s">
        <v>811</v>
      </c>
      <c r="D162" s="48" t="s">
        <v>1393</v>
      </c>
      <c r="E162" s="48" t="s">
        <v>812</v>
      </c>
      <c r="F162" s="48"/>
      <c r="G162" s="48"/>
      <c r="H162" s="336"/>
      <c r="I162" s="337" t="s">
        <v>375</v>
      </c>
      <c r="J162" s="345">
        <v>587814</v>
      </c>
      <c r="K162" s="336">
        <v>393835</v>
      </c>
      <c r="L162" s="336">
        <v>587814</v>
      </c>
      <c r="M162" s="338">
        <v>0</v>
      </c>
      <c r="N162" s="338">
        <v>0</v>
      </c>
      <c r="O162" s="338">
        <v>0</v>
      </c>
      <c r="P162" s="339">
        <v>0</v>
      </c>
      <c r="Q162" s="340">
        <f t="shared" si="4"/>
        <v>0</v>
      </c>
      <c r="R162" s="350">
        <f t="shared" si="1"/>
        <v>0</v>
      </c>
      <c r="T162" s="349">
        <v>393835</v>
      </c>
      <c r="U162" s="343">
        <v>152</v>
      </c>
      <c r="V162" s="343">
        <v>2024</v>
      </c>
      <c r="W162" s="343">
        <v>19</v>
      </c>
      <c r="X162" s="343" t="s">
        <v>810</v>
      </c>
      <c r="Y162" s="343" t="s">
        <v>1393</v>
      </c>
      <c r="Z162" s="343" t="s">
        <v>1394</v>
      </c>
      <c r="AA162" s="343" t="s">
        <v>812</v>
      </c>
      <c r="AB162" s="343" t="s">
        <v>1395</v>
      </c>
      <c r="AC162" s="343">
        <v>587814</v>
      </c>
      <c r="AD162" s="343">
        <v>6141</v>
      </c>
      <c r="AE162" s="343" t="e">
        <v>#N/A</v>
      </c>
      <c r="AF162" s="343" t="s">
        <v>923</v>
      </c>
      <c r="AG162" s="343" t="s">
        <v>924</v>
      </c>
      <c r="AH162" s="343" t="s">
        <v>925</v>
      </c>
    </row>
    <row r="163" spans="2:34" s="335" customFormat="1">
      <c r="B163" s="154" t="s">
        <v>813</v>
      </c>
      <c r="C163" s="48" t="s">
        <v>814</v>
      </c>
      <c r="D163" s="48" t="s">
        <v>1396</v>
      </c>
      <c r="E163" s="48" t="s">
        <v>815</v>
      </c>
      <c r="F163" s="48"/>
      <c r="G163" s="48"/>
      <c r="H163" s="336"/>
      <c r="I163" s="337" t="s">
        <v>375</v>
      </c>
      <c r="J163" s="345">
        <v>529416</v>
      </c>
      <c r="K163" s="336">
        <v>354709</v>
      </c>
      <c r="L163" s="336">
        <v>529416</v>
      </c>
      <c r="M163" s="338">
        <v>0</v>
      </c>
      <c r="N163" s="338">
        <v>0</v>
      </c>
      <c r="O163" s="338">
        <v>0</v>
      </c>
      <c r="P163" s="339">
        <v>0</v>
      </c>
      <c r="Q163" s="340">
        <f t="shared" si="4"/>
        <v>0</v>
      </c>
      <c r="R163" s="350">
        <f t="shared" si="1"/>
        <v>0</v>
      </c>
      <c r="T163" s="349">
        <v>354709</v>
      </c>
      <c r="U163" s="343">
        <v>153</v>
      </c>
      <c r="V163" s="343">
        <v>2024</v>
      </c>
      <c r="W163" s="343">
        <v>19</v>
      </c>
      <c r="X163" s="343" t="s">
        <v>813</v>
      </c>
      <c r="Y163" s="343" t="s">
        <v>1396</v>
      </c>
      <c r="Z163" s="343" t="s">
        <v>1397</v>
      </c>
      <c r="AA163" s="343" t="s">
        <v>815</v>
      </c>
      <c r="AB163" s="343" t="s">
        <v>1398</v>
      </c>
      <c r="AC163" s="343">
        <v>529416</v>
      </c>
      <c r="AD163" s="343">
        <v>6141</v>
      </c>
      <c r="AE163" s="343" t="e">
        <v>#N/A</v>
      </c>
      <c r="AF163" s="343" t="s">
        <v>923</v>
      </c>
      <c r="AG163" s="343" t="s">
        <v>924</v>
      </c>
      <c r="AH163" s="343" t="s">
        <v>925</v>
      </c>
    </row>
    <row r="164" spans="2:34" s="335" customFormat="1" ht="24">
      <c r="B164" s="154" t="s">
        <v>816</v>
      </c>
      <c r="C164" s="48" t="s">
        <v>817</v>
      </c>
      <c r="D164" s="48" t="s">
        <v>1399</v>
      </c>
      <c r="E164" s="48" t="s">
        <v>818</v>
      </c>
      <c r="F164" s="48"/>
      <c r="G164" s="48"/>
      <c r="H164" s="336"/>
      <c r="I164" s="337" t="s">
        <v>378</v>
      </c>
      <c r="J164" s="345">
        <v>429588</v>
      </c>
      <c r="K164" s="336">
        <v>287824</v>
      </c>
      <c r="L164" s="336">
        <v>429588</v>
      </c>
      <c r="M164" s="338">
        <v>0</v>
      </c>
      <c r="N164" s="338">
        <v>0</v>
      </c>
      <c r="O164" s="338">
        <v>0</v>
      </c>
      <c r="P164" s="339">
        <v>0</v>
      </c>
      <c r="Q164" s="340">
        <f t="shared" si="4"/>
        <v>0</v>
      </c>
      <c r="R164" s="350">
        <f t="shared" si="1"/>
        <v>0</v>
      </c>
      <c r="T164" s="349">
        <v>287824</v>
      </c>
      <c r="U164" s="343">
        <v>154</v>
      </c>
      <c r="V164" s="343">
        <v>2024</v>
      </c>
      <c r="W164" s="343">
        <v>19</v>
      </c>
      <c r="X164" s="343" t="s">
        <v>816</v>
      </c>
      <c r="Y164" s="343" t="s">
        <v>1399</v>
      </c>
      <c r="Z164" s="343" t="s">
        <v>1400</v>
      </c>
      <c r="AA164" s="343" t="s">
        <v>818</v>
      </c>
      <c r="AB164" s="343" t="s">
        <v>1401</v>
      </c>
      <c r="AC164" s="343">
        <v>429588</v>
      </c>
      <c r="AD164" s="343">
        <v>4419</v>
      </c>
      <c r="AE164" s="343" t="s">
        <v>1008</v>
      </c>
      <c r="AF164" s="343" t="s">
        <v>931</v>
      </c>
      <c r="AG164" s="343" t="s">
        <v>924</v>
      </c>
      <c r="AH164" s="343" t="s">
        <v>945</v>
      </c>
    </row>
    <row r="165" spans="2:34" s="335" customFormat="1" ht="36">
      <c r="B165" s="154" t="s">
        <v>819</v>
      </c>
      <c r="C165" s="48" t="s">
        <v>820</v>
      </c>
      <c r="D165" s="48" t="s">
        <v>1402</v>
      </c>
      <c r="E165" s="48" t="s">
        <v>821</v>
      </c>
      <c r="F165" s="48"/>
      <c r="G165" s="48"/>
      <c r="H165" s="336"/>
      <c r="I165" s="337" t="s">
        <v>375</v>
      </c>
      <c r="J165" s="345">
        <v>726066</v>
      </c>
      <c r="K165" s="336">
        <v>486464</v>
      </c>
      <c r="L165" s="336">
        <v>726066</v>
      </c>
      <c r="M165" s="338">
        <v>0</v>
      </c>
      <c r="N165" s="338">
        <v>0</v>
      </c>
      <c r="O165" s="338">
        <v>0</v>
      </c>
      <c r="P165" s="339">
        <v>0</v>
      </c>
      <c r="Q165" s="340">
        <f t="shared" si="4"/>
        <v>0</v>
      </c>
      <c r="R165" s="350">
        <f t="shared" si="1"/>
        <v>0</v>
      </c>
      <c r="T165" s="349">
        <v>486464</v>
      </c>
      <c r="U165" s="343">
        <v>155</v>
      </c>
      <c r="V165" s="343">
        <v>2024</v>
      </c>
      <c r="W165" s="343">
        <v>19</v>
      </c>
      <c r="X165" s="343" t="s">
        <v>819</v>
      </c>
      <c r="Y165" s="343" t="s">
        <v>1402</v>
      </c>
      <c r="Z165" s="343" t="s">
        <v>1403</v>
      </c>
      <c r="AA165" s="343" t="s">
        <v>821</v>
      </c>
      <c r="AB165" s="343" t="s">
        <v>1404</v>
      </c>
      <c r="AC165" s="343">
        <v>726066</v>
      </c>
      <c r="AD165" s="343">
        <v>6141</v>
      </c>
      <c r="AE165" s="343" t="e">
        <v>#N/A</v>
      </c>
      <c r="AF165" s="343" t="s">
        <v>923</v>
      </c>
      <c r="AG165" s="343" t="s">
        <v>924</v>
      </c>
      <c r="AH165" s="343" t="s">
        <v>925</v>
      </c>
    </row>
    <row r="166" spans="2:34" s="335" customFormat="1" ht="24">
      <c r="B166" s="154" t="s">
        <v>822</v>
      </c>
      <c r="C166" s="48" t="s">
        <v>823</v>
      </c>
      <c r="D166" s="48" t="s">
        <v>1405</v>
      </c>
      <c r="E166" s="48" t="s">
        <v>824</v>
      </c>
      <c r="F166" s="48"/>
      <c r="G166" s="48"/>
      <c r="H166" s="336"/>
      <c r="I166" s="337" t="s">
        <v>378</v>
      </c>
      <c r="J166" s="345">
        <v>500049</v>
      </c>
      <c r="K166" s="336">
        <v>335033</v>
      </c>
      <c r="L166" s="336">
        <v>500049</v>
      </c>
      <c r="M166" s="338">
        <v>0</v>
      </c>
      <c r="N166" s="338">
        <v>0</v>
      </c>
      <c r="O166" s="338">
        <v>0</v>
      </c>
      <c r="P166" s="339">
        <v>0</v>
      </c>
      <c r="Q166" s="340">
        <f t="shared" si="4"/>
        <v>0</v>
      </c>
      <c r="R166" s="350">
        <f t="shared" si="1"/>
        <v>0</v>
      </c>
      <c r="T166" s="349">
        <v>335033</v>
      </c>
      <c r="U166" s="343">
        <v>156</v>
      </c>
      <c r="V166" s="343">
        <v>2024</v>
      </c>
      <c r="W166" s="343">
        <v>14</v>
      </c>
      <c r="X166" s="343" t="s">
        <v>822</v>
      </c>
      <c r="Y166" s="343" t="s">
        <v>1405</v>
      </c>
      <c r="Z166" s="343" t="s">
        <v>1406</v>
      </c>
      <c r="AA166" s="343" t="s">
        <v>824</v>
      </c>
      <c r="AB166" s="343" t="s">
        <v>1407</v>
      </c>
      <c r="AC166" s="343">
        <v>500049</v>
      </c>
      <c r="AD166" s="343">
        <v>4419</v>
      </c>
      <c r="AE166" s="343" t="s">
        <v>1008</v>
      </c>
      <c r="AF166" s="343" t="s">
        <v>931</v>
      </c>
      <c r="AG166" s="343" t="s">
        <v>924</v>
      </c>
      <c r="AH166" s="343" t="s">
        <v>955</v>
      </c>
    </row>
    <row r="167" spans="2:34" s="335" customFormat="1" ht="24">
      <c r="B167" s="154" t="s">
        <v>825</v>
      </c>
      <c r="C167" s="48" t="s">
        <v>826</v>
      </c>
      <c r="D167" s="48" t="s">
        <v>1408</v>
      </c>
      <c r="E167" s="48" t="s">
        <v>827</v>
      </c>
      <c r="F167" s="48"/>
      <c r="G167" s="48"/>
      <c r="H167" s="336"/>
      <c r="I167" s="337" t="s">
        <v>375</v>
      </c>
      <c r="J167" s="345">
        <v>479406</v>
      </c>
      <c r="K167" s="336">
        <v>321202</v>
      </c>
      <c r="L167" s="336">
        <v>479406</v>
      </c>
      <c r="M167" s="338">
        <v>0</v>
      </c>
      <c r="N167" s="338">
        <v>0</v>
      </c>
      <c r="O167" s="338">
        <v>0</v>
      </c>
      <c r="P167" s="339">
        <v>0</v>
      </c>
      <c r="Q167" s="340">
        <f t="shared" si="4"/>
        <v>0</v>
      </c>
      <c r="R167" s="350">
        <f t="shared" si="1"/>
        <v>0</v>
      </c>
      <c r="T167" s="349">
        <v>321202</v>
      </c>
      <c r="U167" s="343">
        <v>157</v>
      </c>
      <c r="V167" s="343">
        <v>2024</v>
      </c>
      <c r="W167" s="343">
        <v>16</v>
      </c>
      <c r="X167" s="343" t="s">
        <v>825</v>
      </c>
      <c r="Y167" s="343" t="s">
        <v>1408</v>
      </c>
      <c r="Z167" s="343" t="s">
        <v>1409</v>
      </c>
      <c r="AA167" s="343" t="s">
        <v>827</v>
      </c>
      <c r="AB167" s="343" t="s">
        <v>1410</v>
      </c>
      <c r="AC167" s="343">
        <v>479406</v>
      </c>
      <c r="AD167" s="343">
        <v>6141</v>
      </c>
      <c r="AE167" s="343" t="e">
        <v>#N/A</v>
      </c>
      <c r="AF167" s="343" t="s">
        <v>923</v>
      </c>
      <c r="AG167" s="343" t="s">
        <v>924</v>
      </c>
      <c r="AH167" s="343" t="s">
        <v>925</v>
      </c>
    </row>
    <row r="168" spans="2:34" s="335" customFormat="1" ht="24">
      <c r="B168" s="154" t="s">
        <v>828</v>
      </c>
      <c r="C168" s="48" t="s">
        <v>829</v>
      </c>
      <c r="D168" s="48" t="s">
        <v>1411</v>
      </c>
      <c r="E168" s="48" t="s">
        <v>830</v>
      </c>
      <c r="F168" s="48"/>
      <c r="G168" s="48"/>
      <c r="H168" s="336"/>
      <c r="I168" s="337" t="s">
        <v>375</v>
      </c>
      <c r="J168" s="345">
        <v>624155</v>
      </c>
      <c r="K168" s="336">
        <v>418184</v>
      </c>
      <c r="L168" s="336">
        <v>624155</v>
      </c>
      <c r="M168" s="338">
        <v>0</v>
      </c>
      <c r="N168" s="338">
        <v>0</v>
      </c>
      <c r="O168" s="338">
        <v>0</v>
      </c>
      <c r="P168" s="339">
        <v>0</v>
      </c>
      <c r="Q168" s="340">
        <f t="shared" si="4"/>
        <v>0</v>
      </c>
      <c r="R168" s="350">
        <f t="shared" si="1"/>
        <v>0</v>
      </c>
      <c r="T168" s="349">
        <v>418184</v>
      </c>
      <c r="U168" s="343">
        <v>158</v>
      </c>
      <c r="V168" s="343">
        <v>2024</v>
      </c>
      <c r="W168" s="343">
        <v>16</v>
      </c>
      <c r="X168" s="343" t="s">
        <v>828</v>
      </c>
      <c r="Y168" s="343" t="s">
        <v>1411</v>
      </c>
      <c r="Z168" s="343" t="s">
        <v>1412</v>
      </c>
      <c r="AA168" s="343" t="s">
        <v>830</v>
      </c>
      <c r="AB168" s="343" t="s">
        <v>1413</v>
      </c>
      <c r="AC168" s="343">
        <v>624155</v>
      </c>
      <c r="AD168" s="343">
        <v>6141</v>
      </c>
      <c r="AE168" s="343" t="e">
        <v>#N/A</v>
      </c>
      <c r="AF168" s="343" t="s">
        <v>923</v>
      </c>
      <c r="AG168" s="343" t="s">
        <v>924</v>
      </c>
      <c r="AH168" s="343" t="s">
        <v>1414</v>
      </c>
    </row>
    <row r="169" spans="2:34" s="335" customFormat="1" ht="24">
      <c r="B169" s="154" t="s">
        <v>831</v>
      </c>
      <c r="C169" s="48" t="s">
        <v>832</v>
      </c>
      <c r="D169" s="48" t="s">
        <v>1415</v>
      </c>
      <c r="E169" s="48" t="s">
        <v>833</v>
      </c>
      <c r="F169" s="48"/>
      <c r="G169" s="48"/>
      <c r="H169" s="336"/>
      <c r="I169" s="337">
        <v>4000</v>
      </c>
      <c r="J169" s="345">
        <v>633954</v>
      </c>
      <c r="K169" s="336">
        <v>424749</v>
      </c>
      <c r="L169" s="336">
        <v>633954</v>
      </c>
      <c r="M169" s="338">
        <v>0</v>
      </c>
      <c r="N169" s="338">
        <v>0</v>
      </c>
      <c r="O169" s="338">
        <v>0</v>
      </c>
      <c r="P169" s="339">
        <v>0</v>
      </c>
      <c r="Q169" s="340">
        <f t="shared" si="0"/>
        <v>0</v>
      </c>
      <c r="R169" s="350">
        <f t="shared" si="1"/>
        <v>0</v>
      </c>
      <c r="T169" s="349">
        <v>424749</v>
      </c>
      <c r="U169" s="343">
        <v>159</v>
      </c>
      <c r="V169" s="343">
        <v>2024</v>
      </c>
      <c r="W169" s="343">
        <v>16</v>
      </c>
      <c r="X169" s="343" t="s">
        <v>831</v>
      </c>
      <c r="Y169" s="343" t="s">
        <v>1415</v>
      </c>
      <c r="Z169" s="343" t="s">
        <v>1416</v>
      </c>
      <c r="AA169" s="343" t="s">
        <v>833</v>
      </c>
      <c r="AB169" s="343" t="s">
        <v>1417</v>
      </c>
      <c r="AC169" s="343">
        <v>633954</v>
      </c>
      <c r="AD169" s="343">
        <v>4419</v>
      </c>
      <c r="AE169" s="343" t="e">
        <v>#N/A</v>
      </c>
      <c r="AF169" s="343" t="s">
        <v>931</v>
      </c>
      <c r="AG169" s="343" t="s">
        <v>917</v>
      </c>
      <c r="AH169" s="343" t="s">
        <v>1206</v>
      </c>
    </row>
    <row r="170" spans="2:34" s="335" customFormat="1">
      <c r="B170" s="154" t="s">
        <v>834</v>
      </c>
      <c r="C170" s="48" t="s">
        <v>835</v>
      </c>
      <c r="D170" s="48" t="s">
        <v>1418</v>
      </c>
      <c r="E170" s="48" t="s">
        <v>836</v>
      </c>
      <c r="F170" s="48"/>
      <c r="G170" s="48"/>
      <c r="H170" s="336"/>
      <c r="I170" s="337" t="s">
        <v>375</v>
      </c>
      <c r="J170" s="345">
        <v>522189</v>
      </c>
      <c r="K170" s="336">
        <v>349867</v>
      </c>
      <c r="L170" s="336">
        <v>522189</v>
      </c>
      <c r="M170" s="338">
        <v>0</v>
      </c>
      <c r="N170" s="338">
        <v>0</v>
      </c>
      <c r="O170" s="338">
        <v>0</v>
      </c>
      <c r="P170" s="339">
        <v>0</v>
      </c>
      <c r="Q170" s="340">
        <f t="shared" si="0"/>
        <v>0</v>
      </c>
      <c r="R170" s="350">
        <f t="shared" si="1"/>
        <v>0</v>
      </c>
      <c r="T170" s="349">
        <v>349867</v>
      </c>
      <c r="U170" s="343">
        <v>160</v>
      </c>
      <c r="V170" s="343">
        <v>2024</v>
      </c>
      <c r="W170" s="343">
        <v>16</v>
      </c>
      <c r="X170" s="343" t="s">
        <v>834</v>
      </c>
      <c r="Y170" s="343" t="s">
        <v>1418</v>
      </c>
      <c r="Z170" s="343" t="s">
        <v>1419</v>
      </c>
      <c r="AA170" s="343" t="s">
        <v>836</v>
      </c>
      <c r="AB170" s="343" t="s">
        <v>1420</v>
      </c>
      <c r="AC170" s="343">
        <v>522189</v>
      </c>
      <c r="AD170" s="343">
        <v>6151</v>
      </c>
      <c r="AE170" s="343" t="e">
        <v>#N/A</v>
      </c>
      <c r="AF170" s="343" t="s">
        <v>923</v>
      </c>
      <c r="AG170" s="343" t="s">
        <v>924</v>
      </c>
      <c r="AH170" s="343" t="s">
        <v>500</v>
      </c>
    </row>
    <row r="171" spans="2:34" s="335" customFormat="1" ht="24">
      <c r="B171" s="154" t="s">
        <v>837</v>
      </c>
      <c r="C171" s="48" t="s">
        <v>838</v>
      </c>
      <c r="D171" s="48" t="s">
        <v>1421</v>
      </c>
      <c r="E171" s="48" t="s">
        <v>566</v>
      </c>
      <c r="F171" s="48"/>
      <c r="G171" s="48"/>
      <c r="H171" s="336"/>
      <c r="I171" s="337" t="s">
        <v>372</v>
      </c>
      <c r="J171" s="345">
        <v>478739</v>
      </c>
      <c r="K171" s="336">
        <v>320755</v>
      </c>
      <c r="L171" s="336">
        <v>478739</v>
      </c>
      <c r="M171" s="338">
        <v>0</v>
      </c>
      <c r="N171" s="338">
        <v>0</v>
      </c>
      <c r="O171" s="338">
        <v>0</v>
      </c>
      <c r="P171" s="339">
        <v>0</v>
      </c>
      <c r="Q171" s="340">
        <f t="shared" si="0"/>
        <v>0</v>
      </c>
      <c r="R171" s="350">
        <f t="shared" si="1"/>
        <v>0</v>
      </c>
      <c r="T171" s="349">
        <v>320755</v>
      </c>
      <c r="U171" s="343">
        <v>161</v>
      </c>
      <c r="V171" s="343">
        <v>2024</v>
      </c>
      <c r="W171" s="343">
        <v>16</v>
      </c>
      <c r="X171" s="343" t="s">
        <v>837</v>
      </c>
      <c r="Y171" s="343" t="s">
        <v>1421</v>
      </c>
      <c r="Z171" s="343" t="s">
        <v>1422</v>
      </c>
      <c r="AA171" s="343" t="s">
        <v>566</v>
      </c>
      <c r="AB171" s="343" t="s">
        <v>1423</v>
      </c>
      <c r="AC171" s="343">
        <v>478739</v>
      </c>
      <c r="AD171" s="343">
        <v>3371</v>
      </c>
      <c r="AE171" s="343" t="e">
        <v>#N/A</v>
      </c>
      <c r="AF171" s="343" t="s">
        <v>916</v>
      </c>
      <c r="AG171" s="343" t="s">
        <v>917</v>
      </c>
      <c r="AH171" s="343" t="s">
        <v>918</v>
      </c>
    </row>
    <row r="172" spans="2:34" s="335" customFormat="1" ht="48">
      <c r="B172" s="154" t="s">
        <v>839</v>
      </c>
      <c r="C172" s="48" t="s">
        <v>840</v>
      </c>
      <c r="D172" s="48" t="s">
        <v>1424</v>
      </c>
      <c r="E172" s="48" t="s">
        <v>841</v>
      </c>
      <c r="F172" s="48"/>
      <c r="G172" s="48"/>
      <c r="H172" s="336"/>
      <c r="I172" s="337" t="s">
        <v>378</v>
      </c>
      <c r="J172" s="345">
        <v>441237</v>
      </c>
      <c r="K172" s="336">
        <v>295629</v>
      </c>
      <c r="L172" s="336">
        <v>441237</v>
      </c>
      <c r="M172" s="338">
        <v>0</v>
      </c>
      <c r="N172" s="338">
        <v>0</v>
      </c>
      <c r="O172" s="338">
        <v>0</v>
      </c>
      <c r="P172" s="339">
        <v>0</v>
      </c>
      <c r="Q172" s="340">
        <f t="shared" si="0"/>
        <v>0</v>
      </c>
      <c r="R172" s="350">
        <f t="shared" si="1"/>
        <v>0</v>
      </c>
      <c r="T172" s="349">
        <v>295629</v>
      </c>
      <c r="U172" s="343">
        <v>162</v>
      </c>
      <c r="V172" s="343">
        <v>2024</v>
      </c>
      <c r="W172" s="343">
        <v>14</v>
      </c>
      <c r="X172" s="343" t="s">
        <v>839</v>
      </c>
      <c r="Y172" s="343" t="s">
        <v>1424</v>
      </c>
      <c r="Z172" s="343" t="s">
        <v>1425</v>
      </c>
      <c r="AA172" s="343" t="s">
        <v>841</v>
      </c>
      <c r="AB172" s="343" t="s">
        <v>1426</v>
      </c>
      <c r="AC172" s="343">
        <v>441237</v>
      </c>
      <c r="AD172" s="343">
        <v>4419</v>
      </c>
      <c r="AE172" s="343" t="s">
        <v>1008</v>
      </c>
      <c r="AF172" s="343" t="s">
        <v>931</v>
      </c>
      <c r="AG172" s="343" t="s">
        <v>924</v>
      </c>
      <c r="AH172" s="343" t="s">
        <v>955</v>
      </c>
    </row>
    <row r="173" spans="2:34" s="335" customFormat="1">
      <c r="B173" s="154" t="s">
        <v>842</v>
      </c>
      <c r="C173" s="48" t="s">
        <v>843</v>
      </c>
      <c r="D173" s="48" t="s">
        <v>1427</v>
      </c>
      <c r="E173" s="48" t="s">
        <v>844</v>
      </c>
      <c r="F173" s="48"/>
      <c r="G173" s="48"/>
      <c r="H173" s="336"/>
      <c r="I173" s="337" t="s">
        <v>375</v>
      </c>
      <c r="J173" s="345">
        <v>918378</v>
      </c>
      <c r="K173" s="336">
        <v>615313</v>
      </c>
      <c r="L173" s="336">
        <v>918378</v>
      </c>
      <c r="M173" s="338">
        <v>0</v>
      </c>
      <c r="N173" s="338">
        <v>0</v>
      </c>
      <c r="O173" s="338">
        <v>0</v>
      </c>
      <c r="P173" s="339">
        <v>0</v>
      </c>
      <c r="Q173" s="340">
        <f t="shared" si="0"/>
        <v>0</v>
      </c>
      <c r="R173" s="350">
        <f t="shared" si="1"/>
        <v>0</v>
      </c>
      <c r="T173" s="349">
        <v>615313</v>
      </c>
      <c r="U173" s="343">
        <v>163</v>
      </c>
      <c r="V173" s="343">
        <v>2024</v>
      </c>
      <c r="W173" s="343">
        <v>16</v>
      </c>
      <c r="X173" s="343" t="s">
        <v>842</v>
      </c>
      <c r="Y173" s="343" t="s">
        <v>1427</v>
      </c>
      <c r="Z173" s="343" t="s">
        <v>1428</v>
      </c>
      <c r="AA173" s="343" t="s">
        <v>844</v>
      </c>
      <c r="AB173" s="343" t="s">
        <v>1429</v>
      </c>
      <c r="AC173" s="343">
        <v>918378</v>
      </c>
      <c r="AD173" s="343">
        <v>6141</v>
      </c>
      <c r="AE173" s="343" t="e">
        <v>#N/A</v>
      </c>
      <c r="AF173" s="343" t="s">
        <v>923</v>
      </c>
      <c r="AG173" s="343" t="s">
        <v>924</v>
      </c>
      <c r="AH173" s="343" t="s">
        <v>1430</v>
      </c>
    </row>
    <row r="174" spans="2:34" s="335" customFormat="1" ht="48">
      <c r="B174" s="154" t="s">
        <v>845</v>
      </c>
      <c r="C174" s="48" t="s">
        <v>846</v>
      </c>
      <c r="D174" s="48" t="s">
        <v>1431</v>
      </c>
      <c r="E174" s="48" t="s">
        <v>847</v>
      </c>
      <c r="F174" s="48"/>
      <c r="G174" s="48"/>
      <c r="H174" s="336"/>
      <c r="I174" s="337" t="s">
        <v>372</v>
      </c>
      <c r="J174" s="345">
        <v>420817</v>
      </c>
      <c r="K174" s="336">
        <v>281947</v>
      </c>
      <c r="L174" s="336">
        <v>420817</v>
      </c>
      <c r="M174" s="338">
        <v>0</v>
      </c>
      <c r="N174" s="338">
        <v>0</v>
      </c>
      <c r="O174" s="338">
        <v>0</v>
      </c>
      <c r="P174" s="339">
        <v>0</v>
      </c>
      <c r="Q174" s="340">
        <f t="shared" si="0"/>
        <v>0</v>
      </c>
      <c r="R174" s="350">
        <f t="shared" si="1"/>
        <v>0</v>
      </c>
      <c r="T174" s="349">
        <v>281947</v>
      </c>
      <c r="U174" s="343">
        <v>164</v>
      </c>
      <c r="V174" s="343">
        <v>2024</v>
      </c>
      <c r="W174" s="343">
        <v>16</v>
      </c>
      <c r="X174" s="343" t="s">
        <v>845</v>
      </c>
      <c r="Y174" s="343" t="s">
        <v>1431</v>
      </c>
      <c r="Z174" s="343" t="s">
        <v>1432</v>
      </c>
      <c r="AA174" s="343" t="s">
        <v>847</v>
      </c>
      <c r="AB174" s="343" t="s">
        <v>1433</v>
      </c>
      <c r="AC174" s="343">
        <v>420817</v>
      </c>
      <c r="AD174" s="343">
        <v>3371</v>
      </c>
      <c r="AE174" s="343" t="e">
        <v>#N/A</v>
      </c>
      <c r="AF174" s="343" t="s">
        <v>916</v>
      </c>
      <c r="AG174" s="343" t="s">
        <v>917</v>
      </c>
      <c r="AH174" s="343" t="s">
        <v>918</v>
      </c>
    </row>
    <row r="175" spans="2:34" s="335" customFormat="1" ht="48">
      <c r="B175" s="154" t="s">
        <v>848</v>
      </c>
      <c r="C175" s="48" t="s">
        <v>849</v>
      </c>
      <c r="D175" s="48" t="s">
        <v>1434</v>
      </c>
      <c r="E175" s="48" t="s">
        <v>850</v>
      </c>
      <c r="F175" s="48"/>
      <c r="G175" s="48"/>
      <c r="H175" s="336"/>
      <c r="I175" s="337" t="s">
        <v>375</v>
      </c>
      <c r="J175" s="345">
        <v>989562</v>
      </c>
      <c r="K175" s="336">
        <v>663007</v>
      </c>
      <c r="L175" s="336">
        <v>989562</v>
      </c>
      <c r="M175" s="338">
        <v>0</v>
      </c>
      <c r="N175" s="338">
        <v>0</v>
      </c>
      <c r="O175" s="338">
        <v>0</v>
      </c>
      <c r="P175" s="339">
        <v>0</v>
      </c>
      <c r="Q175" s="340">
        <f t="shared" si="0"/>
        <v>0</v>
      </c>
      <c r="R175" s="350">
        <f t="shared" si="1"/>
        <v>0</v>
      </c>
      <c r="T175" s="349">
        <v>663007</v>
      </c>
      <c r="U175" s="343">
        <v>165</v>
      </c>
      <c r="V175" s="343">
        <v>2024</v>
      </c>
      <c r="W175" s="343">
        <v>14</v>
      </c>
      <c r="X175" s="343" t="s">
        <v>848</v>
      </c>
      <c r="Y175" s="343" t="s">
        <v>1434</v>
      </c>
      <c r="Z175" s="343" t="s">
        <v>1435</v>
      </c>
      <c r="AA175" s="343" t="s">
        <v>850</v>
      </c>
      <c r="AB175" s="343" t="s">
        <v>1436</v>
      </c>
      <c r="AC175" s="343">
        <v>989562</v>
      </c>
      <c r="AD175" s="343">
        <v>6141</v>
      </c>
      <c r="AE175" s="343" t="e">
        <v>#N/A</v>
      </c>
      <c r="AF175" s="343" t="s">
        <v>923</v>
      </c>
      <c r="AG175" s="343" t="s">
        <v>924</v>
      </c>
      <c r="AH175" s="343" t="s">
        <v>925</v>
      </c>
    </row>
    <row r="176" spans="2:34" s="335" customFormat="1">
      <c r="B176" s="154" t="s">
        <v>851</v>
      </c>
      <c r="C176" s="48" t="s">
        <v>852</v>
      </c>
      <c r="D176" s="48" t="s">
        <v>1437</v>
      </c>
      <c r="E176" s="48" t="s">
        <v>853</v>
      </c>
      <c r="F176" s="48"/>
      <c r="G176" s="48"/>
      <c r="H176" s="336"/>
      <c r="I176" s="337" t="s">
        <v>375</v>
      </c>
      <c r="J176" s="345">
        <v>1019500</v>
      </c>
      <c r="K176" s="336">
        <v>683065</v>
      </c>
      <c r="L176" s="336">
        <v>1019500</v>
      </c>
      <c r="M176" s="338">
        <v>0</v>
      </c>
      <c r="N176" s="338">
        <v>0</v>
      </c>
      <c r="O176" s="338">
        <v>0</v>
      </c>
      <c r="P176" s="339">
        <v>0</v>
      </c>
      <c r="Q176" s="340">
        <f t="shared" si="0"/>
        <v>0</v>
      </c>
      <c r="R176" s="350">
        <f t="shared" si="1"/>
        <v>0</v>
      </c>
      <c r="T176" s="349">
        <v>683065</v>
      </c>
      <c r="U176" s="343">
        <v>166</v>
      </c>
      <c r="V176" s="343">
        <v>2024</v>
      </c>
      <c r="W176" s="343">
        <v>14</v>
      </c>
      <c r="X176" s="343" t="s">
        <v>851</v>
      </c>
      <c r="Y176" s="343" t="s">
        <v>1437</v>
      </c>
      <c r="Z176" s="343" t="s">
        <v>1438</v>
      </c>
      <c r="AA176" s="343" t="s">
        <v>853</v>
      </c>
      <c r="AB176" s="343" t="s">
        <v>1439</v>
      </c>
      <c r="AC176" s="343">
        <v>1019500</v>
      </c>
      <c r="AD176" s="343">
        <v>6141</v>
      </c>
      <c r="AE176" s="343" t="e">
        <v>#N/A</v>
      </c>
      <c r="AF176" s="343" t="s">
        <v>923</v>
      </c>
      <c r="AG176" s="343" t="s">
        <v>924</v>
      </c>
      <c r="AH176" s="343" t="s">
        <v>945</v>
      </c>
    </row>
    <row r="177" spans="2:34" s="335" customFormat="1" ht="24">
      <c r="B177" s="154" t="s">
        <v>854</v>
      </c>
      <c r="C177" s="48" t="s">
        <v>855</v>
      </c>
      <c r="D177" s="48" t="s">
        <v>1440</v>
      </c>
      <c r="E177" s="48" t="s">
        <v>856</v>
      </c>
      <c r="F177" s="48"/>
      <c r="G177" s="48"/>
      <c r="H177" s="336"/>
      <c r="I177" s="337" t="s">
        <v>375</v>
      </c>
      <c r="J177" s="345">
        <v>1278620</v>
      </c>
      <c r="K177" s="336">
        <v>856675</v>
      </c>
      <c r="L177" s="336">
        <v>1278620</v>
      </c>
      <c r="M177" s="338">
        <v>0</v>
      </c>
      <c r="N177" s="338">
        <v>0</v>
      </c>
      <c r="O177" s="338">
        <v>0</v>
      </c>
      <c r="P177" s="339">
        <v>0</v>
      </c>
      <c r="Q177" s="340">
        <f t="shared" si="0"/>
        <v>0</v>
      </c>
      <c r="R177" s="350">
        <f t="shared" si="1"/>
        <v>0</v>
      </c>
      <c r="T177" s="349">
        <v>856675</v>
      </c>
      <c r="U177" s="343">
        <v>167</v>
      </c>
      <c r="V177" s="343">
        <v>2024</v>
      </c>
      <c r="W177" s="343">
        <v>14</v>
      </c>
      <c r="X177" s="343" t="s">
        <v>854</v>
      </c>
      <c r="Y177" s="343" t="s">
        <v>1440</v>
      </c>
      <c r="Z177" s="343" t="s">
        <v>1441</v>
      </c>
      <c r="AA177" s="343" t="s">
        <v>856</v>
      </c>
      <c r="AB177" s="343" t="s">
        <v>1442</v>
      </c>
      <c r="AC177" s="343">
        <v>1278620</v>
      </c>
      <c r="AD177" s="343">
        <v>6141</v>
      </c>
      <c r="AE177" s="343" t="e">
        <v>#N/A</v>
      </c>
      <c r="AF177" s="343" t="s">
        <v>923</v>
      </c>
      <c r="AG177" s="343" t="s">
        <v>924</v>
      </c>
      <c r="AH177" s="343" t="s">
        <v>1414</v>
      </c>
    </row>
    <row r="178" spans="2:34" s="335" customFormat="1" ht="48">
      <c r="B178" s="154" t="s">
        <v>857</v>
      </c>
      <c r="C178" s="48" t="s">
        <v>858</v>
      </c>
      <c r="D178" s="48" t="s">
        <v>1443</v>
      </c>
      <c r="E178" s="48" t="s">
        <v>859</v>
      </c>
      <c r="F178" s="48"/>
      <c r="G178" s="48"/>
      <c r="H178" s="336"/>
      <c r="I178" s="337" t="s">
        <v>375</v>
      </c>
      <c r="J178" s="345">
        <v>1203489</v>
      </c>
      <c r="K178" s="336">
        <v>806338</v>
      </c>
      <c r="L178" s="336">
        <v>1203489</v>
      </c>
      <c r="M178" s="338">
        <v>0</v>
      </c>
      <c r="N178" s="338">
        <v>0</v>
      </c>
      <c r="O178" s="338">
        <v>0</v>
      </c>
      <c r="P178" s="339">
        <v>0</v>
      </c>
      <c r="Q178" s="340">
        <f t="shared" si="0"/>
        <v>0</v>
      </c>
      <c r="R178" s="350">
        <f t="shared" si="1"/>
        <v>0</v>
      </c>
      <c r="T178" s="349">
        <v>806338</v>
      </c>
      <c r="U178" s="343">
        <v>168</v>
      </c>
      <c r="V178" s="343">
        <v>2024</v>
      </c>
      <c r="W178" s="343">
        <v>14</v>
      </c>
      <c r="X178" s="343" t="s">
        <v>857</v>
      </c>
      <c r="Y178" s="343" t="s">
        <v>1443</v>
      </c>
      <c r="Z178" s="343" t="s">
        <v>1444</v>
      </c>
      <c r="AA178" s="343" t="s">
        <v>859</v>
      </c>
      <c r="AB178" s="343" t="s">
        <v>1445</v>
      </c>
      <c r="AC178" s="343">
        <v>1203489</v>
      </c>
      <c r="AD178" s="343">
        <v>6141</v>
      </c>
      <c r="AE178" s="343" t="e">
        <v>#N/A</v>
      </c>
      <c r="AF178" s="343" t="s">
        <v>923</v>
      </c>
      <c r="AG178" s="343" t="s">
        <v>924</v>
      </c>
      <c r="AH178" s="343" t="s">
        <v>925</v>
      </c>
    </row>
    <row r="179" spans="2:34" s="335" customFormat="1" ht="36">
      <c r="B179" s="154" t="s">
        <v>860</v>
      </c>
      <c r="C179" s="48" t="s">
        <v>861</v>
      </c>
      <c r="D179" s="48" t="s">
        <v>1446</v>
      </c>
      <c r="E179" s="48" t="s">
        <v>862</v>
      </c>
      <c r="F179" s="48"/>
      <c r="G179" s="48"/>
      <c r="H179" s="336"/>
      <c r="I179" s="337" t="s">
        <v>378</v>
      </c>
      <c r="J179" s="345">
        <v>1157487</v>
      </c>
      <c r="K179" s="336">
        <v>775516</v>
      </c>
      <c r="L179" s="336">
        <v>1157487</v>
      </c>
      <c r="M179" s="338">
        <v>0</v>
      </c>
      <c r="N179" s="338">
        <v>0</v>
      </c>
      <c r="O179" s="338">
        <v>0</v>
      </c>
      <c r="P179" s="339">
        <v>0</v>
      </c>
      <c r="Q179" s="340">
        <f t="shared" si="0"/>
        <v>0</v>
      </c>
      <c r="R179" s="350">
        <f t="shared" si="1"/>
        <v>0</v>
      </c>
      <c r="T179" s="349">
        <v>775516</v>
      </c>
      <c r="U179" s="343">
        <v>169</v>
      </c>
      <c r="V179" s="343">
        <v>2024</v>
      </c>
      <c r="W179" s="343">
        <v>14</v>
      </c>
      <c r="X179" s="343" t="s">
        <v>860</v>
      </c>
      <c r="Y179" s="343" t="s">
        <v>1446</v>
      </c>
      <c r="Z179" s="343" t="s">
        <v>1447</v>
      </c>
      <c r="AA179" s="343" t="s">
        <v>862</v>
      </c>
      <c r="AB179" s="343" t="s">
        <v>1448</v>
      </c>
      <c r="AC179" s="343">
        <v>1157487</v>
      </c>
      <c r="AD179" s="343">
        <v>4419</v>
      </c>
      <c r="AE179" s="343" t="e">
        <v>#N/A</v>
      </c>
      <c r="AF179" s="343" t="s">
        <v>931</v>
      </c>
      <c r="AG179" s="343" t="s">
        <v>917</v>
      </c>
      <c r="AH179" s="343" t="s">
        <v>988</v>
      </c>
    </row>
    <row r="180" spans="2:34" s="335" customFormat="1" ht="36">
      <c r="B180" s="154" t="s">
        <v>863</v>
      </c>
      <c r="C180" s="48" t="s">
        <v>864</v>
      </c>
      <c r="D180" s="48" t="s">
        <v>1449</v>
      </c>
      <c r="E180" s="48" t="s">
        <v>865</v>
      </c>
      <c r="F180" s="48"/>
      <c r="G180" s="48"/>
      <c r="H180" s="336"/>
      <c r="I180" s="337" t="s">
        <v>372</v>
      </c>
      <c r="J180" s="345">
        <v>1158046</v>
      </c>
      <c r="K180" s="336">
        <v>775891</v>
      </c>
      <c r="L180" s="336">
        <v>1158046</v>
      </c>
      <c r="M180" s="338">
        <v>0</v>
      </c>
      <c r="N180" s="338">
        <v>0</v>
      </c>
      <c r="O180" s="338">
        <v>0</v>
      </c>
      <c r="P180" s="339">
        <v>0</v>
      </c>
      <c r="Q180" s="340">
        <f t="shared" si="0"/>
        <v>0</v>
      </c>
      <c r="R180" s="350">
        <f t="shared" si="1"/>
        <v>0</v>
      </c>
      <c r="T180" s="349">
        <v>775891</v>
      </c>
      <c r="U180" s="343">
        <v>170</v>
      </c>
      <c r="V180" s="343">
        <v>2024</v>
      </c>
      <c r="W180" s="343">
        <v>14</v>
      </c>
      <c r="X180" s="343" t="s">
        <v>863</v>
      </c>
      <c r="Y180" s="343" t="s">
        <v>1449</v>
      </c>
      <c r="Z180" s="343" t="s">
        <v>1450</v>
      </c>
      <c r="AA180" s="343" t="s">
        <v>865</v>
      </c>
      <c r="AB180" s="343" t="s">
        <v>1451</v>
      </c>
      <c r="AC180" s="343">
        <v>1158046</v>
      </c>
      <c r="AD180" s="343">
        <v>3371</v>
      </c>
      <c r="AE180" s="343" t="e">
        <v>#N/A</v>
      </c>
      <c r="AF180" s="343" t="s">
        <v>916</v>
      </c>
      <c r="AG180" s="343" t="s">
        <v>917</v>
      </c>
      <c r="AH180" s="343" t="s">
        <v>918</v>
      </c>
    </row>
    <row r="181" spans="2:34" s="335" customFormat="1" ht="60">
      <c r="B181" s="154" t="s">
        <v>866</v>
      </c>
      <c r="C181" s="48" t="s">
        <v>867</v>
      </c>
      <c r="D181" s="48" t="s">
        <v>1452</v>
      </c>
      <c r="E181" s="48" t="s">
        <v>868</v>
      </c>
      <c r="F181" s="48"/>
      <c r="G181" s="48"/>
      <c r="H181" s="336"/>
      <c r="I181" s="337" t="s">
        <v>381</v>
      </c>
      <c r="J181" s="345">
        <v>492494</v>
      </c>
      <c r="K181" s="336">
        <v>329971</v>
      </c>
      <c r="L181" s="336">
        <v>492494</v>
      </c>
      <c r="M181" s="338">
        <v>0</v>
      </c>
      <c r="N181" s="338">
        <v>0</v>
      </c>
      <c r="O181" s="338">
        <v>0</v>
      </c>
      <c r="P181" s="339">
        <v>0</v>
      </c>
      <c r="Q181" s="340">
        <f t="shared" si="0"/>
        <v>0</v>
      </c>
      <c r="R181" s="350">
        <f t="shared" si="1"/>
        <v>0</v>
      </c>
      <c r="T181" s="349">
        <v>329971</v>
      </c>
      <c r="U181" s="343">
        <v>171</v>
      </c>
      <c r="V181" s="343">
        <v>2024</v>
      </c>
      <c r="W181" s="343">
        <v>19</v>
      </c>
      <c r="X181" s="343" t="s">
        <v>866</v>
      </c>
      <c r="Y181" s="343" t="s">
        <v>1452</v>
      </c>
      <c r="Z181" s="343" t="s">
        <v>1453</v>
      </c>
      <c r="AA181" s="343" t="s">
        <v>868</v>
      </c>
      <c r="AB181" s="343" t="s">
        <v>1454</v>
      </c>
      <c r="AC181" s="343">
        <v>492494</v>
      </c>
      <c r="AD181" s="343">
        <v>2461</v>
      </c>
      <c r="AE181" s="343" t="e">
        <v>#N/A</v>
      </c>
      <c r="AF181" s="343" t="s">
        <v>258</v>
      </c>
      <c r="AG181" s="343" t="s">
        <v>917</v>
      </c>
      <c r="AH181" s="343" t="s">
        <v>935</v>
      </c>
    </row>
    <row r="182" spans="2:34" s="335" customFormat="1" ht="24">
      <c r="B182" s="154" t="s">
        <v>869</v>
      </c>
      <c r="C182" s="48" t="s">
        <v>870</v>
      </c>
      <c r="D182" s="48" t="s">
        <v>1455</v>
      </c>
      <c r="E182" s="48" t="s">
        <v>871</v>
      </c>
      <c r="F182" s="48"/>
      <c r="G182" s="48"/>
      <c r="H182" s="336"/>
      <c r="I182" s="337" t="s">
        <v>378</v>
      </c>
      <c r="J182" s="345">
        <v>401120</v>
      </c>
      <c r="K182" s="336">
        <v>268750</v>
      </c>
      <c r="L182" s="336">
        <v>401120</v>
      </c>
      <c r="M182" s="338">
        <v>0</v>
      </c>
      <c r="N182" s="338">
        <v>0</v>
      </c>
      <c r="O182" s="338">
        <v>0</v>
      </c>
      <c r="P182" s="339">
        <v>0</v>
      </c>
      <c r="Q182" s="340">
        <f t="shared" si="0"/>
        <v>0</v>
      </c>
      <c r="R182" s="350">
        <f t="shared" si="1"/>
        <v>0</v>
      </c>
      <c r="T182" s="349">
        <v>268750</v>
      </c>
      <c r="U182" s="343">
        <v>172</v>
      </c>
      <c r="V182" s="343">
        <v>2024</v>
      </c>
      <c r="W182" s="343">
        <v>16</v>
      </c>
      <c r="X182" s="343" t="s">
        <v>869</v>
      </c>
      <c r="Y182" s="343" t="s">
        <v>1455</v>
      </c>
      <c r="Z182" s="343" t="s">
        <v>1456</v>
      </c>
      <c r="AA182" s="343" t="s">
        <v>871</v>
      </c>
      <c r="AB182" s="343" t="s">
        <v>1457</v>
      </c>
      <c r="AC182" s="343">
        <v>401120</v>
      </c>
      <c r="AD182" s="343">
        <v>4419</v>
      </c>
      <c r="AE182" s="343" t="e">
        <v>#N/A</v>
      </c>
      <c r="AF182" s="343" t="s">
        <v>931</v>
      </c>
      <c r="AG182" s="343" t="s">
        <v>917</v>
      </c>
      <c r="AH182" s="343" t="s">
        <v>932</v>
      </c>
    </row>
    <row r="183" spans="2:34" s="335" customFormat="1" ht="60">
      <c r="B183" s="154" t="s">
        <v>872</v>
      </c>
      <c r="C183" s="48" t="s">
        <v>873</v>
      </c>
      <c r="D183" s="48" t="s">
        <v>1458</v>
      </c>
      <c r="E183" s="48" t="s">
        <v>874</v>
      </c>
      <c r="F183" s="48"/>
      <c r="G183" s="48"/>
      <c r="H183" s="336"/>
      <c r="I183" s="337" t="s">
        <v>378</v>
      </c>
      <c r="J183" s="345">
        <v>494899</v>
      </c>
      <c r="K183" s="336">
        <v>331582</v>
      </c>
      <c r="L183" s="336">
        <v>494899</v>
      </c>
      <c r="M183" s="338">
        <v>0</v>
      </c>
      <c r="N183" s="338">
        <v>0</v>
      </c>
      <c r="O183" s="338">
        <v>0</v>
      </c>
      <c r="P183" s="339">
        <v>0</v>
      </c>
      <c r="Q183" s="340">
        <f t="shared" si="0"/>
        <v>0</v>
      </c>
      <c r="R183" s="350">
        <f t="shared" si="1"/>
        <v>0</v>
      </c>
      <c r="T183" s="349">
        <v>331582</v>
      </c>
      <c r="U183" s="343">
        <v>173</v>
      </c>
      <c r="V183" s="343">
        <v>2024</v>
      </c>
      <c r="W183" s="343">
        <v>19</v>
      </c>
      <c r="X183" s="343" t="s">
        <v>872</v>
      </c>
      <c r="Y183" s="343" t="s">
        <v>1458</v>
      </c>
      <c r="Z183" s="343" t="s">
        <v>1459</v>
      </c>
      <c r="AA183" s="343" t="s">
        <v>874</v>
      </c>
      <c r="AB183" s="343" t="s">
        <v>1460</v>
      </c>
      <c r="AC183" s="343">
        <v>494899</v>
      </c>
      <c r="AD183" s="343">
        <v>4419</v>
      </c>
      <c r="AE183" s="343" t="s">
        <v>1008</v>
      </c>
      <c r="AF183" s="343" t="s">
        <v>931</v>
      </c>
      <c r="AG183" s="343" t="s">
        <v>924</v>
      </c>
      <c r="AH183" s="343" t="s">
        <v>940</v>
      </c>
    </row>
    <row r="184" spans="2:34" s="335" customFormat="1" ht="60">
      <c r="B184" s="154" t="s">
        <v>875</v>
      </c>
      <c r="C184" s="48" t="s">
        <v>876</v>
      </c>
      <c r="D184" s="48" t="s">
        <v>1461</v>
      </c>
      <c r="E184" s="48" t="s">
        <v>877</v>
      </c>
      <c r="F184" s="48"/>
      <c r="G184" s="48"/>
      <c r="H184" s="336"/>
      <c r="I184" s="337" t="s">
        <v>378</v>
      </c>
      <c r="J184" s="345">
        <v>464779</v>
      </c>
      <c r="K184" s="336">
        <v>311402</v>
      </c>
      <c r="L184" s="336">
        <v>464779</v>
      </c>
      <c r="M184" s="338">
        <v>0</v>
      </c>
      <c r="N184" s="338">
        <v>0</v>
      </c>
      <c r="O184" s="338">
        <v>0</v>
      </c>
      <c r="P184" s="339">
        <v>0</v>
      </c>
      <c r="Q184" s="340">
        <f t="shared" si="0"/>
        <v>0</v>
      </c>
      <c r="R184" s="350">
        <f t="shared" si="1"/>
        <v>0</v>
      </c>
      <c r="T184" s="349">
        <v>311402</v>
      </c>
      <c r="U184" s="343">
        <v>174</v>
      </c>
      <c r="V184" s="343">
        <v>2024</v>
      </c>
      <c r="W184" s="343">
        <v>14</v>
      </c>
      <c r="X184" s="343" t="s">
        <v>875</v>
      </c>
      <c r="Y184" s="343" t="s">
        <v>1461</v>
      </c>
      <c r="Z184" s="343" t="s">
        <v>1462</v>
      </c>
      <c r="AA184" s="343" t="s">
        <v>877</v>
      </c>
      <c r="AB184" s="343" t="s">
        <v>1463</v>
      </c>
      <c r="AC184" s="343">
        <v>464779</v>
      </c>
      <c r="AD184" s="343">
        <v>4419</v>
      </c>
      <c r="AE184" s="343" t="s">
        <v>1008</v>
      </c>
      <c r="AF184" s="343" t="s">
        <v>931</v>
      </c>
      <c r="AG184" s="343" t="s">
        <v>924</v>
      </c>
      <c r="AH184" s="343" t="s">
        <v>428</v>
      </c>
    </row>
    <row r="185" spans="2:34" s="335" customFormat="1" ht="36">
      <c r="B185" s="154" t="s">
        <v>878</v>
      </c>
      <c r="C185" s="48" t="s">
        <v>879</v>
      </c>
      <c r="D185" s="48" t="s">
        <v>1464</v>
      </c>
      <c r="E185" s="48" t="s">
        <v>880</v>
      </c>
      <c r="F185" s="48"/>
      <c r="G185" s="48"/>
      <c r="H185" s="336"/>
      <c r="I185" s="337">
        <v>6000</v>
      </c>
      <c r="J185" s="345">
        <v>881665</v>
      </c>
      <c r="K185" s="336">
        <v>590716</v>
      </c>
      <c r="L185" s="336">
        <v>881665</v>
      </c>
      <c r="M185" s="338">
        <v>0</v>
      </c>
      <c r="N185" s="338">
        <v>0</v>
      </c>
      <c r="O185" s="338">
        <v>0</v>
      </c>
      <c r="P185" s="339">
        <v>0</v>
      </c>
      <c r="Q185" s="340">
        <f t="shared" si="0"/>
        <v>0</v>
      </c>
      <c r="R185" s="350">
        <f t="shared" si="1"/>
        <v>0</v>
      </c>
      <c r="T185" s="349">
        <v>590716</v>
      </c>
      <c r="U185" s="343">
        <v>175</v>
      </c>
      <c r="V185" s="343">
        <v>2024</v>
      </c>
      <c r="W185" s="343">
        <v>16</v>
      </c>
      <c r="X185" s="343" t="s">
        <v>878</v>
      </c>
      <c r="Y185" s="343" t="s">
        <v>1464</v>
      </c>
      <c r="Z185" s="343" t="s">
        <v>1465</v>
      </c>
      <c r="AA185" s="343" t="s">
        <v>880</v>
      </c>
      <c r="AB185" s="343" t="s">
        <v>1466</v>
      </c>
      <c r="AC185" s="343">
        <v>881665</v>
      </c>
      <c r="AD185" s="343">
        <v>6141</v>
      </c>
      <c r="AE185" s="343" t="e">
        <v>#N/A</v>
      </c>
      <c r="AF185" s="343" t="s">
        <v>923</v>
      </c>
      <c r="AG185" s="343" t="s">
        <v>924</v>
      </c>
      <c r="AH185" s="343" t="s">
        <v>925</v>
      </c>
    </row>
    <row r="186" spans="2:34" s="335" customFormat="1">
      <c r="B186" s="154" t="s">
        <v>881</v>
      </c>
      <c r="C186" s="48" t="s">
        <v>882</v>
      </c>
      <c r="D186" s="48" t="s">
        <v>1467</v>
      </c>
      <c r="E186" s="48" t="s">
        <v>883</v>
      </c>
      <c r="F186" s="48"/>
      <c r="G186" s="48"/>
      <c r="H186" s="336"/>
      <c r="I186" s="337" t="s">
        <v>381</v>
      </c>
      <c r="J186" s="345">
        <v>823612</v>
      </c>
      <c r="K186" s="336">
        <v>551820</v>
      </c>
      <c r="L186" s="336">
        <v>823612</v>
      </c>
      <c r="M186" s="338">
        <v>0</v>
      </c>
      <c r="N186" s="338">
        <v>0</v>
      </c>
      <c r="O186" s="338">
        <v>0</v>
      </c>
      <c r="P186" s="339">
        <v>0</v>
      </c>
      <c r="Q186" s="340">
        <f t="shared" ref="Q186:Q192" si="5">M186+N186</f>
        <v>0</v>
      </c>
      <c r="R186" s="350">
        <f t="shared" si="1"/>
        <v>0</v>
      </c>
      <c r="T186" s="349">
        <v>551820</v>
      </c>
      <c r="U186" s="343">
        <v>176</v>
      </c>
      <c r="V186" s="343">
        <v>2024</v>
      </c>
      <c r="W186" s="343">
        <v>14</v>
      </c>
      <c r="X186" s="343" t="s">
        <v>881</v>
      </c>
      <c r="Y186" s="343" t="s">
        <v>1467</v>
      </c>
      <c r="Z186" s="343" t="s">
        <v>1468</v>
      </c>
      <c r="AA186" s="343" t="s">
        <v>883</v>
      </c>
      <c r="AB186" s="343" t="s">
        <v>1469</v>
      </c>
      <c r="AC186" s="343">
        <v>823612</v>
      </c>
      <c r="AD186" s="343">
        <v>2461</v>
      </c>
      <c r="AE186" s="343" t="e">
        <v>#N/A</v>
      </c>
      <c r="AF186" s="343" t="s">
        <v>258</v>
      </c>
      <c r="AG186" s="343" t="s">
        <v>917</v>
      </c>
      <c r="AH186" s="343" t="s">
        <v>935</v>
      </c>
    </row>
    <row r="187" spans="2:34" s="335" customFormat="1" ht="24">
      <c r="B187" s="154" t="s">
        <v>884</v>
      </c>
      <c r="C187" s="48" t="s">
        <v>885</v>
      </c>
      <c r="D187" s="48" t="s">
        <v>1470</v>
      </c>
      <c r="E187" s="48" t="s">
        <v>886</v>
      </c>
      <c r="F187" s="48"/>
      <c r="G187" s="48"/>
      <c r="H187" s="336"/>
      <c r="I187" s="337" t="s">
        <v>375</v>
      </c>
      <c r="J187" s="345">
        <v>415814</v>
      </c>
      <c r="K187" s="336">
        <v>278595</v>
      </c>
      <c r="L187" s="336">
        <v>415814</v>
      </c>
      <c r="M187" s="338">
        <v>0</v>
      </c>
      <c r="N187" s="338">
        <v>0</v>
      </c>
      <c r="O187" s="338">
        <v>0</v>
      </c>
      <c r="P187" s="339">
        <v>0</v>
      </c>
      <c r="Q187" s="340">
        <f t="shared" si="5"/>
        <v>0</v>
      </c>
      <c r="R187" s="350">
        <f t="shared" si="1"/>
        <v>0</v>
      </c>
      <c r="T187" s="349">
        <v>278595</v>
      </c>
      <c r="U187" s="343">
        <v>177</v>
      </c>
      <c r="V187" s="343">
        <v>2024</v>
      </c>
      <c r="W187" s="343">
        <v>14</v>
      </c>
      <c r="X187" s="343" t="s">
        <v>884</v>
      </c>
      <c r="Y187" s="343" t="s">
        <v>1470</v>
      </c>
      <c r="Z187" s="343" t="s">
        <v>1471</v>
      </c>
      <c r="AA187" s="343" t="s">
        <v>886</v>
      </c>
      <c r="AB187" s="343" t="s">
        <v>1472</v>
      </c>
      <c r="AC187" s="343">
        <v>415814</v>
      </c>
      <c r="AD187" s="343">
        <v>6141</v>
      </c>
      <c r="AE187" s="343" t="e">
        <v>#N/A</v>
      </c>
      <c r="AF187" s="343" t="s">
        <v>923</v>
      </c>
      <c r="AG187" s="343" t="s">
        <v>924</v>
      </c>
      <c r="AH187" s="343" t="s">
        <v>925</v>
      </c>
    </row>
    <row r="188" spans="2:34" s="335" customFormat="1" ht="24">
      <c r="B188" s="154" t="s">
        <v>887</v>
      </c>
      <c r="C188" s="48" t="s">
        <v>888</v>
      </c>
      <c r="D188" s="48" t="s">
        <v>1473</v>
      </c>
      <c r="E188" s="48" t="s">
        <v>889</v>
      </c>
      <c r="F188" s="48"/>
      <c r="G188" s="48"/>
      <c r="H188" s="336"/>
      <c r="I188" s="337" t="s">
        <v>372</v>
      </c>
      <c r="J188" s="345">
        <v>883108</v>
      </c>
      <c r="K188" s="336">
        <v>591682</v>
      </c>
      <c r="L188" s="336">
        <v>883108</v>
      </c>
      <c r="M188" s="338">
        <v>0</v>
      </c>
      <c r="N188" s="338">
        <v>0</v>
      </c>
      <c r="O188" s="338">
        <v>0</v>
      </c>
      <c r="P188" s="339">
        <v>0</v>
      </c>
      <c r="Q188" s="340">
        <f t="shared" si="5"/>
        <v>0</v>
      </c>
      <c r="R188" s="350">
        <f t="shared" si="1"/>
        <v>0</v>
      </c>
      <c r="T188" s="349">
        <v>591682</v>
      </c>
      <c r="U188" s="343">
        <v>178</v>
      </c>
      <c r="V188" s="343">
        <v>2024</v>
      </c>
      <c r="W188" s="343">
        <v>16</v>
      </c>
      <c r="X188" s="343" t="s">
        <v>887</v>
      </c>
      <c r="Y188" s="343" t="s">
        <v>1473</v>
      </c>
      <c r="Z188" s="343" t="s">
        <v>1474</v>
      </c>
      <c r="AA188" s="343" t="s">
        <v>889</v>
      </c>
      <c r="AB188" s="343" t="s">
        <v>1475</v>
      </c>
      <c r="AC188" s="343">
        <v>883108</v>
      </c>
      <c r="AD188" s="343">
        <v>3371</v>
      </c>
      <c r="AE188" s="343" t="e">
        <v>#N/A</v>
      </c>
      <c r="AF188" s="343" t="s">
        <v>916</v>
      </c>
      <c r="AG188" s="343" t="s">
        <v>917</v>
      </c>
      <c r="AH188" s="343" t="s">
        <v>960</v>
      </c>
    </row>
    <row r="189" spans="2:34" s="335" customFormat="1" ht="24">
      <c r="B189" s="154" t="s">
        <v>890</v>
      </c>
      <c r="C189" s="48" t="s">
        <v>891</v>
      </c>
      <c r="D189" s="48" t="s">
        <v>1476</v>
      </c>
      <c r="E189" s="48" t="s">
        <v>892</v>
      </c>
      <c r="F189" s="48"/>
      <c r="G189" s="48"/>
      <c r="H189" s="336"/>
      <c r="I189" s="337" t="s">
        <v>378</v>
      </c>
      <c r="J189" s="345">
        <v>423515</v>
      </c>
      <c r="K189" s="336">
        <v>283755</v>
      </c>
      <c r="L189" s="336">
        <v>423515</v>
      </c>
      <c r="M189" s="338">
        <v>0</v>
      </c>
      <c r="N189" s="338">
        <v>0</v>
      </c>
      <c r="O189" s="338">
        <v>0</v>
      </c>
      <c r="P189" s="339">
        <v>0</v>
      </c>
      <c r="Q189" s="340">
        <f t="shared" si="5"/>
        <v>0</v>
      </c>
      <c r="R189" s="350">
        <f t="shared" si="1"/>
        <v>0</v>
      </c>
      <c r="T189" s="349">
        <v>283755</v>
      </c>
      <c r="U189" s="343">
        <v>179</v>
      </c>
      <c r="V189" s="343">
        <v>2024</v>
      </c>
      <c r="W189" s="343">
        <v>14</v>
      </c>
      <c r="X189" s="343" t="s">
        <v>890</v>
      </c>
      <c r="Y189" s="343" t="s">
        <v>1476</v>
      </c>
      <c r="Z189" s="343" t="s">
        <v>1477</v>
      </c>
      <c r="AA189" s="343" t="s">
        <v>892</v>
      </c>
      <c r="AB189" s="343" t="s">
        <v>1478</v>
      </c>
      <c r="AC189" s="343">
        <v>423515</v>
      </c>
      <c r="AD189" s="343">
        <v>4419</v>
      </c>
      <c r="AE189" s="343" t="s">
        <v>1008</v>
      </c>
      <c r="AF189" s="343" t="s">
        <v>931</v>
      </c>
      <c r="AG189" s="343" t="s">
        <v>917</v>
      </c>
      <c r="AH189" s="343" t="s">
        <v>955</v>
      </c>
    </row>
    <row r="190" spans="2:34" s="335" customFormat="1">
      <c r="B190" s="154" t="s">
        <v>893</v>
      </c>
      <c r="C190" s="48" t="s">
        <v>894</v>
      </c>
      <c r="D190" s="48" t="s">
        <v>1479</v>
      </c>
      <c r="E190" s="48" t="s">
        <v>895</v>
      </c>
      <c r="F190" s="48"/>
      <c r="G190" s="48"/>
      <c r="H190" s="336"/>
      <c r="I190" s="337" t="s">
        <v>378</v>
      </c>
      <c r="J190" s="345">
        <v>509625</v>
      </c>
      <c r="K190" s="336">
        <f>341449-25116</f>
        <v>316333</v>
      </c>
      <c r="L190" s="336">
        <v>509625</v>
      </c>
      <c r="M190" s="338">
        <v>0</v>
      </c>
      <c r="N190" s="338">
        <v>0</v>
      </c>
      <c r="O190" s="338">
        <v>0</v>
      </c>
      <c r="P190" s="339">
        <v>0</v>
      </c>
      <c r="Q190" s="340">
        <f t="shared" si="5"/>
        <v>0</v>
      </c>
      <c r="R190" s="350">
        <f t="shared" si="1"/>
        <v>0</v>
      </c>
      <c r="T190" s="349">
        <v>341449</v>
      </c>
      <c r="U190" s="343">
        <v>180</v>
      </c>
      <c r="V190" s="343">
        <v>2024</v>
      </c>
      <c r="W190" s="343">
        <v>16</v>
      </c>
      <c r="X190" s="343" t="s">
        <v>893</v>
      </c>
      <c r="Y190" s="343" t="s">
        <v>1479</v>
      </c>
      <c r="Z190" s="343" t="s">
        <v>1480</v>
      </c>
      <c r="AA190" s="343" t="s">
        <v>895</v>
      </c>
      <c r="AB190" s="343" t="s">
        <v>1481</v>
      </c>
      <c r="AC190" s="343">
        <v>509625</v>
      </c>
      <c r="AD190" s="343">
        <v>4419</v>
      </c>
      <c r="AE190" s="343" t="e">
        <v>#N/A</v>
      </c>
      <c r="AF190" s="343" t="s">
        <v>931</v>
      </c>
      <c r="AG190" s="343" t="s">
        <v>917</v>
      </c>
      <c r="AH190" s="343" t="s">
        <v>932</v>
      </c>
    </row>
    <row r="191" spans="2:34" s="335" customFormat="1">
      <c r="B191" s="154" t="s">
        <v>896</v>
      </c>
      <c r="C191" s="48" t="s">
        <v>897</v>
      </c>
      <c r="D191" s="48" t="s">
        <v>1482</v>
      </c>
      <c r="E191" s="48" t="s">
        <v>898</v>
      </c>
      <c r="F191" s="48"/>
      <c r="G191" s="48"/>
      <c r="H191" s="336"/>
      <c r="I191" s="337" t="s">
        <v>381</v>
      </c>
      <c r="J191" s="345">
        <v>432851</v>
      </c>
      <c r="K191" s="336">
        <v>90010</v>
      </c>
      <c r="L191" s="336">
        <v>432851</v>
      </c>
      <c r="M191" s="338">
        <v>0</v>
      </c>
      <c r="N191" s="338">
        <v>0</v>
      </c>
      <c r="O191" s="338">
        <v>0</v>
      </c>
      <c r="P191" s="339">
        <v>0</v>
      </c>
      <c r="Q191" s="340">
        <f t="shared" si="5"/>
        <v>0</v>
      </c>
      <c r="R191" s="350">
        <f t="shared" si="1"/>
        <v>0</v>
      </c>
      <c r="T191" s="349">
        <v>290010</v>
      </c>
      <c r="U191" s="343">
        <v>181</v>
      </c>
      <c r="V191" s="343">
        <v>2024</v>
      </c>
      <c r="W191" s="343">
        <v>19</v>
      </c>
      <c r="X191" s="343" t="s">
        <v>896</v>
      </c>
      <c r="Y191" s="343" t="s">
        <v>1482</v>
      </c>
      <c r="Z191" s="343" t="s">
        <v>1483</v>
      </c>
      <c r="AA191" s="343" t="s">
        <v>898</v>
      </c>
      <c r="AB191" s="343" t="s">
        <v>1484</v>
      </c>
      <c r="AC191" s="343">
        <v>432851</v>
      </c>
      <c r="AD191" s="343">
        <v>2461</v>
      </c>
      <c r="AE191" s="343" t="e">
        <v>#N/A</v>
      </c>
      <c r="AF191" s="343" t="s">
        <v>258</v>
      </c>
      <c r="AG191" s="343" t="s">
        <v>917</v>
      </c>
      <c r="AH191" s="343" t="s">
        <v>935</v>
      </c>
    </row>
    <row r="192" spans="2:34" s="335" customFormat="1">
      <c r="B192" s="154" t="s">
        <v>899</v>
      </c>
      <c r="C192" s="48" t="s">
        <v>900</v>
      </c>
      <c r="D192" s="48" t="s">
        <v>1485</v>
      </c>
      <c r="E192" s="48" t="s">
        <v>901</v>
      </c>
      <c r="F192" s="48"/>
      <c r="G192" s="48"/>
      <c r="H192" s="336"/>
      <c r="I192" s="337" t="s">
        <v>378</v>
      </c>
      <c r="J192" s="345">
        <f>457906+18</f>
        <v>457924</v>
      </c>
      <c r="K192" s="336">
        <v>112558</v>
      </c>
      <c r="L192" s="336">
        <f>457906+18</f>
        <v>457924</v>
      </c>
      <c r="M192" s="338">
        <v>0</v>
      </c>
      <c r="N192" s="338">
        <v>0</v>
      </c>
      <c r="O192" s="338">
        <v>0</v>
      </c>
      <c r="P192" s="339">
        <v>0</v>
      </c>
      <c r="Q192" s="340">
        <f t="shared" si="5"/>
        <v>0</v>
      </c>
      <c r="R192" s="350">
        <f t="shared" si="1"/>
        <v>0</v>
      </c>
      <c r="T192" s="349">
        <v>306809</v>
      </c>
      <c r="U192" s="343">
        <v>182</v>
      </c>
      <c r="V192" s="343">
        <v>2024</v>
      </c>
      <c r="W192" s="343">
        <v>16</v>
      </c>
      <c r="X192" s="343" t="s">
        <v>899</v>
      </c>
      <c r="Y192" s="343" t="s">
        <v>1485</v>
      </c>
      <c r="Z192" s="343" t="s">
        <v>1486</v>
      </c>
      <c r="AA192" s="343" t="s">
        <v>901</v>
      </c>
      <c r="AB192" s="343" t="s">
        <v>1487</v>
      </c>
      <c r="AC192" s="343">
        <v>457906</v>
      </c>
      <c r="AD192" s="343">
        <v>4419</v>
      </c>
      <c r="AE192" s="343" t="e">
        <v>#N/A</v>
      </c>
      <c r="AF192" s="343" t="s">
        <v>931</v>
      </c>
      <c r="AG192" s="343" t="s">
        <v>917</v>
      </c>
      <c r="AH192" s="343" t="s">
        <v>1206</v>
      </c>
    </row>
    <row r="193" spans="2:20" ht="24.6" customHeight="1">
      <c r="B193" s="50" t="s">
        <v>124</v>
      </c>
      <c r="C193" s="51"/>
      <c r="D193" s="51"/>
      <c r="E193" s="51"/>
      <c r="F193" s="51"/>
      <c r="G193" s="48"/>
      <c r="H193" s="49"/>
      <c r="I193" s="333"/>
      <c r="J193" s="346">
        <f>SUM(J11:J192)</f>
        <v>124561134</v>
      </c>
      <c r="K193" s="346">
        <f>SUM(K11:K192)</f>
        <v>83040759</v>
      </c>
      <c r="L193" s="346">
        <f t="shared" ref="L193:Q193" si="6">SUM(L11:L192)</f>
        <v>124561134</v>
      </c>
      <c r="M193" s="346">
        <f t="shared" si="6"/>
        <v>0</v>
      </c>
      <c r="N193" s="346">
        <f t="shared" si="6"/>
        <v>0</v>
      </c>
      <c r="O193" s="346">
        <f t="shared" si="6"/>
        <v>0</v>
      </c>
      <c r="P193" s="346">
        <f t="shared" si="6"/>
        <v>0</v>
      </c>
      <c r="Q193" s="346">
        <f t="shared" si="6"/>
        <v>0</v>
      </c>
      <c r="R193" s="351">
        <f t="shared" si="1"/>
        <v>0</v>
      </c>
      <c r="T193" s="349">
        <v>83460126</v>
      </c>
    </row>
    <row r="194" spans="2:20">
      <c r="B194" s="52"/>
      <c r="C194" s="53"/>
      <c r="D194" s="53"/>
      <c r="E194" s="53"/>
      <c r="F194" s="53"/>
      <c r="G194" s="53"/>
      <c r="H194" s="49"/>
      <c r="I194" s="333"/>
      <c r="J194" s="346"/>
      <c r="K194" s="49"/>
      <c r="L194" s="49"/>
      <c r="M194" s="60"/>
      <c r="N194" s="60"/>
      <c r="O194" s="60"/>
      <c r="P194" s="61"/>
      <c r="Q194" s="65"/>
      <c r="R194" s="314" t="str">
        <f t="shared" si="1"/>
        <v/>
      </c>
    </row>
    <row r="195" spans="2:20">
      <c r="B195" s="54"/>
      <c r="C195" s="55"/>
      <c r="D195" s="55"/>
      <c r="E195" s="55"/>
      <c r="F195" s="55"/>
      <c r="G195" s="55"/>
      <c r="H195" s="56"/>
      <c r="I195" s="334"/>
      <c r="J195" s="347"/>
      <c r="K195" s="56"/>
      <c r="L195" s="56"/>
      <c r="M195" s="55"/>
      <c r="N195" s="55"/>
      <c r="O195" s="55"/>
      <c r="P195" s="62"/>
      <c r="Q195" s="66"/>
      <c r="R195" s="315" t="str">
        <f t="shared" si="1"/>
        <v/>
      </c>
    </row>
    <row r="196" spans="2:20">
      <c r="B196" s="44"/>
      <c r="C196" s="44"/>
      <c r="D196" s="44"/>
      <c r="E196" s="44"/>
      <c r="F196" s="44"/>
    </row>
    <row r="197" spans="2:20">
      <c r="B197" s="57"/>
      <c r="C197" s="57"/>
      <c r="D197" s="57"/>
      <c r="E197" s="57"/>
      <c r="F197" s="57"/>
    </row>
    <row r="198" spans="2:20">
      <c r="J198" s="348"/>
      <c r="K198" s="348"/>
    </row>
    <row r="199" spans="2:20">
      <c r="B199" s="58"/>
      <c r="C199" s="58"/>
      <c r="D199" s="58"/>
      <c r="E199" s="58"/>
      <c r="F199" s="58"/>
      <c r="K199" s="322"/>
      <c r="M199" s="63"/>
    </row>
    <row r="200" spans="2:20">
      <c r="B200" s="59"/>
      <c r="C200" s="59"/>
      <c r="D200" s="59"/>
      <c r="E200" s="59"/>
      <c r="F200" s="59"/>
      <c r="K200" s="322"/>
      <c r="M200" s="64"/>
    </row>
  </sheetData>
  <mergeCells count="26">
    <mergeCell ref="B2:R2"/>
    <mergeCell ref="B3:R3"/>
    <mergeCell ref="B4:C4"/>
    <mergeCell ref="D4:R4"/>
    <mergeCell ref="B5:C5"/>
    <mergeCell ref="D5:R5"/>
    <mergeCell ref="B6:C6"/>
    <mergeCell ref="D6:R6"/>
    <mergeCell ref="B8:C8"/>
    <mergeCell ref="D8:G8"/>
    <mergeCell ref="I8:Q8"/>
    <mergeCell ref="D9:E9"/>
    <mergeCell ref="F9:G9"/>
    <mergeCell ref="B9:B10"/>
    <mergeCell ref="C9:C10"/>
    <mergeCell ref="H8:H10"/>
    <mergeCell ref="I9:I10"/>
    <mergeCell ref="J9:J10"/>
    <mergeCell ref="K9:K10"/>
    <mergeCell ref="L9:L10"/>
    <mergeCell ref="M9:M10"/>
    <mergeCell ref="N9:N10"/>
    <mergeCell ref="O9:O10"/>
    <mergeCell ref="P9:P10"/>
    <mergeCell ref="Q9:Q10"/>
    <mergeCell ref="R9:R10"/>
  </mergeCells>
  <printOptions horizontalCentered="1"/>
  <pageMargins left="0.39370078740157499" right="0.39370078740157499" top="1.37795275590551" bottom="0.86614173228346403" header="0.39370078740157499" footer="0.59055118110236204"/>
  <pageSetup scale="37" fitToHeight="0" orientation="landscape" r:id="rId1"/>
  <headerFooter scaleWithDoc="0">
    <oddHeader>&amp;C&amp;G&amp;R</oddHeader>
    <oddFooter>&amp;R&amp;G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B1:F19"/>
  <sheetViews>
    <sheetView showGridLines="0" tabSelected="1" view="pageBreakPreview" zoomScale="60" zoomScaleNormal="55" workbookViewId="0">
      <selection activeCell="F27" sqref="F27"/>
    </sheetView>
  </sheetViews>
  <sheetFormatPr baseColWidth="10" defaultColWidth="11.44140625" defaultRowHeight="13.8"/>
  <cols>
    <col min="1" max="1" width="0.88671875" style="28" customWidth="1"/>
    <col min="2" max="2" width="37.6640625" style="28" customWidth="1"/>
    <col min="3" max="3" width="49.21875" style="28" customWidth="1"/>
    <col min="4" max="4" width="71.44140625" style="28" customWidth="1"/>
    <col min="5" max="5" width="27.5546875" style="28" customWidth="1"/>
    <col min="6" max="6" width="79.21875" style="28" customWidth="1"/>
    <col min="7" max="7" width="3" style="28" customWidth="1"/>
    <col min="8" max="16384" width="11.44140625" style="28"/>
  </cols>
  <sheetData>
    <row r="1" spans="2:6" s="1" customFormat="1" ht="14.4" customHeight="1">
      <c r="B1" s="29"/>
      <c r="C1" s="1" t="s">
        <v>152</v>
      </c>
    </row>
    <row r="2" spans="2:6" s="1" customFormat="1" ht="35.1" customHeight="1">
      <c r="B2" s="457" t="s">
        <v>206</v>
      </c>
      <c r="C2" s="457"/>
      <c r="D2" s="457"/>
      <c r="E2" s="457"/>
      <c r="F2" s="457"/>
    </row>
    <row r="3" spans="2:6" s="1" customFormat="1" ht="3" customHeight="1">
      <c r="B3" s="30"/>
      <c r="C3" s="31"/>
      <c r="D3" s="31"/>
      <c r="E3" s="31"/>
      <c r="F3" s="31"/>
    </row>
    <row r="4" spans="2:6" s="1" customFormat="1" ht="21.6" customHeight="1">
      <c r="B4" s="352" t="s">
        <v>64</v>
      </c>
      <c r="C4" s="571" t="s">
        <v>8</v>
      </c>
      <c r="D4" s="572"/>
      <c r="E4" s="572"/>
      <c r="F4" s="573"/>
    </row>
    <row r="5" spans="2:6" s="1" customFormat="1" ht="19.5" customHeight="1">
      <c r="B5" s="353" t="s">
        <v>2</v>
      </c>
      <c r="C5" s="574" t="s">
        <v>10</v>
      </c>
      <c r="D5" s="574"/>
      <c r="E5" s="574"/>
      <c r="F5" s="574"/>
    </row>
    <row r="6" spans="2:6" ht="3" customHeight="1">
      <c r="B6" s="575"/>
      <c r="C6" s="575"/>
      <c r="D6" s="575"/>
      <c r="E6" s="575"/>
      <c r="F6" s="575"/>
    </row>
    <row r="7" spans="2:6" ht="3" customHeight="1">
      <c r="B7" s="34"/>
      <c r="C7" s="34"/>
      <c r="D7" s="34"/>
      <c r="E7" s="35"/>
      <c r="F7" s="35"/>
    </row>
    <row r="8" spans="2:6" ht="28.8" customHeight="1">
      <c r="B8" s="576" t="s">
        <v>207</v>
      </c>
      <c r="C8" s="576" t="s">
        <v>208</v>
      </c>
      <c r="D8" s="576" t="s">
        <v>209</v>
      </c>
      <c r="E8" s="576"/>
      <c r="F8" s="576"/>
    </row>
    <row r="9" spans="2:6" ht="15" customHeight="1">
      <c r="B9" s="576"/>
      <c r="C9" s="576"/>
      <c r="D9" s="576"/>
      <c r="E9" s="576"/>
      <c r="F9" s="576"/>
    </row>
    <row r="10" spans="2:6" ht="57" customHeight="1">
      <c r="B10" s="576"/>
      <c r="C10" s="576"/>
      <c r="D10" s="36" t="s">
        <v>210</v>
      </c>
      <c r="E10" s="36" t="s">
        <v>211</v>
      </c>
      <c r="F10" s="36" t="s">
        <v>212</v>
      </c>
    </row>
    <row r="11" spans="2:6" ht="36.6" customHeight="1">
      <c r="B11" s="354" t="s">
        <v>372</v>
      </c>
      <c r="C11" s="354" t="s">
        <v>1488</v>
      </c>
      <c r="D11" s="354" t="s">
        <v>1489</v>
      </c>
      <c r="E11" s="355" t="s">
        <v>1490</v>
      </c>
      <c r="F11" s="354" t="s">
        <v>1491</v>
      </c>
    </row>
    <row r="12" spans="2:6" ht="36.6" customHeight="1">
      <c r="B12" s="356" t="s">
        <v>372</v>
      </c>
      <c r="C12" s="356" t="s">
        <v>1492</v>
      </c>
      <c r="D12" s="356" t="s">
        <v>1493</v>
      </c>
      <c r="E12" s="357" t="s">
        <v>1490</v>
      </c>
      <c r="F12" s="356" t="s">
        <v>1491</v>
      </c>
    </row>
    <row r="13" spans="2:6" ht="36.6" customHeight="1">
      <c r="B13" s="356" t="s">
        <v>372</v>
      </c>
      <c r="C13" s="356" t="s">
        <v>1494</v>
      </c>
      <c r="D13" s="356" t="s">
        <v>1495</v>
      </c>
      <c r="E13" s="357" t="s">
        <v>1490</v>
      </c>
      <c r="F13" s="356" t="s">
        <v>1491</v>
      </c>
    </row>
    <row r="14" spans="2:6" ht="36.6" customHeight="1">
      <c r="B14" s="356" t="s">
        <v>1502</v>
      </c>
      <c r="C14" s="356" t="s">
        <v>1496</v>
      </c>
      <c r="D14" s="356" t="s">
        <v>1497</v>
      </c>
      <c r="E14" s="357" t="s">
        <v>1490</v>
      </c>
      <c r="F14" s="356" t="s">
        <v>1491</v>
      </c>
    </row>
    <row r="15" spans="2:6" ht="36.6" customHeight="1">
      <c r="B15" s="356" t="s">
        <v>381</v>
      </c>
      <c r="C15" s="356" t="s">
        <v>1498</v>
      </c>
      <c r="D15" s="356" t="s">
        <v>1499</v>
      </c>
      <c r="E15" s="357" t="s">
        <v>1490</v>
      </c>
      <c r="F15" s="356" t="s">
        <v>1491</v>
      </c>
    </row>
    <row r="16" spans="2:6" ht="36.6" customHeight="1">
      <c r="B16" s="356" t="s">
        <v>381</v>
      </c>
      <c r="C16" s="356" t="s">
        <v>1500</v>
      </c>
      <c r="D16" s="356" t="s">
        <v>1501</v>
      </c>
      <c r="E16" s="357" t="s">
        <v>1490</v>
      </c>
      <c r="F16" s="356" t="s">
        <v>1491</v>
      </c>
    </row>
    <row r="17" spans="2:4">
      <c r="B17" s="38"/>
      <c r="C17" s="38"/>
    </row>
    <row r="18" spans="2:4">
      <c r="B18" s="39"/>
      <c r="C18" s="39"/>
      <c r="D18" s="40"/>
    </row>
    <row r="19" spans="2:4">
      <c r="B19" s="41"/>
      <c r="C19" s="41"/>
      <c r="D19" s="42"/>
    </row>
  </sheetData>
  <sheetProtection formatColumns="0" formatRows="0" insertColumns="0"/>
  <mergeCells count="7">
    <mergeCell ref="B2:F2"/>
    <mergeCell ref="C4:F4"/>
    <mergeCell ref="C5:F5"/>
    <mergeCell ref="B6:F6"/>
    <mergeCell ref="B8:B10"/>
    <mergeCell ref="C8:C10"/>
    <mergeCell ref="D8:F9"/>
  </mergeCells>
  <conditionalFormatting sqref="B6:C6">
    <cfRule type="cellIs" dxfId="2" priority="1" stopIfTrue="1" operator="equal">
      <formula>"VAYA A LA HOJA INICIO Y SELECIONE EL PERIODO CORRESPONDIENTE A ESTE INFORME"</formula>
    </cfRule>
  </conditionalFormatting>
  <printOptions horizontalCentered="1"/>
  <pageMargins left="0.39370078740157499" right="0.39370078740157499" top="1.37795275590551" bottom="0.86614173228346403" header="0.39370078740157499" footer="0.59055118110236204"/>
  <pageSetup scale="50" fitToHeight="0" orientation="landscape" r:id="rId1"/>
  <headerFooter scaleWithDoc="0">
    <oddHeader>&amp;C&amp;G&amp;R</oddHeader>
    <oddFooter>&amp;R&amp;G</oddFooter>
  </headerFooter>
  <colBreaks count="1" manualBreakCount="1">
    <brk id="5" max="1048575" man="1"/>
  </colBreaks>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0">
    <tabColor rgb="FF92D050"/>
    <pageSetUpPr fitToPage="1"/>
  </sheetPr>
  <dimension ref="A1:S38"/>
  <sheetViews>
    <sheetView showGridLines="0" view="pageBreakPreview" topLeftCell="B1" zoomScaleNormal="100" zoomScaleSheetLayoutView="100" workbookViewId="0">
      <selection activeCell="C13" sqref="C13"/>
    </sheetView>
  </sheetViews>
  <sheetFormatPr baseColWidth="10" defaultColWidth="11.44140625" defaultRowHeight="13.8"/>
  <cols>
    <col min="1" max="1" width="0.88671875" style="1" customWidth="1"/>
    <col min="2" max="2" width="48.6640625" style="1" customWidth="1"/>
    <col min="3" max="3" width="17.6640625" style="1" customWidth="1"/>
    <col min="4" max="4" width="20.6640625" style="1" customWidth="1"/>
    <col min="5" max="8" width="17.6640625" style="1" customWidth="1"/>
    <col min="9" max="9" width="2.33203125" style="1" customWidth="1"/>
    <col min="10" max="16384" width="11.44140625" style="1"/>
  </cols>
  <sheetData>
    <row r="1" spans="1:19" ht="14.4" customHeight="1"/>
    <row r="2" spans="1:19">
      <c r="B2" s="586" t="s">
        <v>213</v>
      </c>
      <c r="C2" s="587"/>
      <c r="D2" s="587"/>
      <c r="E2" s="587"/>
      <c r="F2" s="587"/>
      <c r="G2" s="587"/>
      <c r="H2" s="588"/>
    </row>
    <row r="3" spans="1:19">
      <c r="B3" s="589" t="s">
        <v>1503</v>
      </c>
      <c r="C3" s="590"/>
      <c r="D3" s="590"/>
      <c r="E3" s="590"/>
      <c r="F3" s="590"/>
      <c r="G3" s="590"/>
      <c r="H3" s="591"/>
    </row>
    <row r="4" spans="1:19">
      <c r="B4" s="592"/>
      <c r="C4" s="590"/>
      <c r="D4" s="590"/>
      <c r="E4" s="590"/>
      <c r="F4" s="590"/>
      <c r="G4" s="590"/>
      <c r="H4" s="591"/>
    </row>
    <row r="5" spans="1:19">
      <c r="B5" s="592"/>
      <c r="C5" s="590"/>
      <c r="D5" s="590"/>
      <c r="E5" s="590"/>
      <c r="F5" s="590"/>
      <c r="G5" s="590"/>
      <c r="H5" s="591"/>
    </row>
    <row r="6" spans="1:19">
      <c r="B6" s="592" t="s">
        <v>214</v>
      </c>
      <c r="C6" s="590"/>
      <c r="D6" s="590"/>
      <c r="E6" s="590"/>
      <c r="F6" s="590"/>
      <c r="G6" s="590"/>
      <c r="H6" s="591"/>
    </row>
    <row r="7" spans="1:19">
      <c r="B7" s="577" t="s">
        <v>215</v>
      </c>
      <c r="C7" s="578"/>
      <c r="D7" s="578"/>
      <c r="E7" s="578"/>
      <c r="F7" s="578"/>
      <c r="G7" s="578"/>
      <c r="H7" s="579"/>
    </row>
    <row r="8" spans="1:19" ht="5.4" customHeight="1">
      <c r="B8" s="2"/>
      <c r="C8" s="3"/>
      <c r="D8" s="3"/>
      <c r="E8" s="3"/>
      <c r="F8" s="3"/>
      <c r="G8" s="3"/>
      <c r="H8" s="3"/>
    </row>
    <row r="9" spans="1:19">
      <c r="B9" s="4" t="s">
        <v>216</v>
      </c>
      <c r="C9" s="580" t="s">
        <v>217</v>
      </c>
      <c r="D9" s="581"/>
      <c r="E9" s="581"/>
      <c r="F9" s="581"/>
      <c r="G9" s="582"/>
      <c r="H9" s="583" t="s">
        <v>218</v>
      </c>
    </row>
    <row r="10" spans="1:19" ht="28.2" customHeight="1">
      <c r="B10" s="5"/>
      <c r="C10" s="6" t="s">
        <v>70</v>
      </c>
      <c r="D10" s="7" t="s">
        <v>219</v>
      </c>
      <c r="E10" s="8" t="s">
        <v>71</v>
      </c>
      <c r="F10" s="8" t="s">
        <v>75</v>
      </c>
      <c r="G10" s="8" t="s">
        <v>76</v>
      </c>
      <c r="H10" s="584"/>
    </row>
    <row r="11" spans="1:19">
      <c r="B11" s="9"/>
      <c r="C11" s="10"/>
      <c r="D11" s="11"/>
      <c r="E11" s="12"/>
      <c r="F11" s="12"/>
      <c r="G11" s="12"/>
      <c r="H11" s="585"/>
    </row>
    <row r="12" spans="1:19">
      <c r="B12" s="13"/>
      <c r="C12" s="14"/>
      <c r="D12" s="14"/>
      <c r="E12" s="14"/>
      <c r="F12" s="14"/>
      <c r="G12" s="14"/>
      <c r="H12" s="15"/>
    </row>
    <row r="13" spans="1:19">
      <c r="A13" s="16"/>
      <c r="B13" s="17" t="s">
        <v>220</v>
      </c>
      <c r="C13" s="18">
        <f>C14+C15+C16+C19+C20+C23</f>
        <v>1223373204</v>
      </c>
      <c r="D13" s="18">
        <f>E13-C13</f>
        <v>0</v>
      </c>
      <c r="E13" s="18">
        <f>E14+E15+E16+E19+E20+E23</f>
        <v>1223373204</v>
      </c>
      <c r="F13" s="18">
        <f>F14+F15+F16+F19+F20+F23</f>
        <v>249949170.05000007</v>
      </c>
      <c r="G13" s="18">
        <f>G14+G15+G16+G19+G20+G23</f>
        <v>249949170.05000007</v>
      </c>
      <c r="H13" s="19">
        <f>E13-F13</f>
        <v>973424033.94999993</v>
      </c>
      <c r="I13" s="16"/>
      <c r="J13" s="16"/>
      <c r="K13" s="16"/>
      <c r="L13" s="16"/>
      <c r="M13" s="16"/>
      <c r="N13" s="16"/>
      <c r="O13" s="16"/>
      <c r="P13" s="16"/>
      <c r="Q13" s="16"/>
      <c r="R13" s="16"/>
      <c r="S13" s="16"/>
    </row>
    <row r="14" spans="1:19">
      <c r="B14" s="20" t="s">
        <v>221</v>
      </c>
      <c r="C14" s="21">
        <v>1223373204</v>
      </c>
      <c r="D14" s="18">
        <f>E14-C14</f>
        <v>0</v>
      </c>
      <c r="E14" s="21">
        <v>1223373204</v>
      </c>
      <c r="F14" s="21">
        <v>249949170.05000007</v>
      </c>
      <c r="G14" s="21">
        <v>249949170.05000007</v>
      </c>
      <c r="H14" s="22">
        <f>E14-F14</f>
        <v>973424033.94999993</v>
      </c>
    </row>
    <row r="15" spans="1:19">
      <c r="B15" s="20" t="s">
        <v>222</v>
      </c>
      <c r="C15" s="21">
        <v>0</v>
      </c>
      <c r="D15" s="18">
        <f t="shared" ref="D15:D23" si="0">E15-C15</f>
        <v>0</v>
      </c>
      <c r="E15" s="21">
        <v>0</v>
      </c>
      <c r="F15" s="21">
        <v>0</v>
      </c>
      <c r="G15" s="21">
        <v>0</v>
      </c>
      <c r="H15" s="22">
        <f t="shared" ref="H15:H35" si="1">E15-F15</f>
        <v>0</v>
      </c>
    </row>
    <row r="16" spans="1:19">
      <c r="B16" s="20" t="s">
        <v>223</v>
      </c>
      <c r="C16" s="21">
        <f>C17+C18</f>
        <v>0</v>
      </c>
      <c r="D16" s="18">
        <f t="shared" si="0"/>
        <v>0</v>
      </c>
      <c r="E16" s="21">
        <f>E17+E18</f>
        <v>0</v>
      </c>
      <c r="F16" s="21">
        <f>F17+F18</f>
        <v>0</v>
      </c>
      <c r="G16" s="21">
        <f>G17+G18</f>
        <v>0</v>
      </c>
      <c r="H16" s="22">
        <f t="shared" si="1"/>
        <v>0</v>
      </c>
    </row>
    <row r="17" spans="2:8">
      <c r="B17" s="23" t="s">
        <v>224</v>
      </c>
      <c r="C17" s="21">
        <v>0</v>
      </c>
      <c r="D17" s="18">
        <f t="shared" si="0"/>
        <v>0</v>
      </c>
      <c r="E17" s="21">
        <v>0</v>
      </c>
      <c r="F17" s="21">
        <v>0</v>
      </c>
      <c r="G17" s="21">
        <v>0</v>
      </c>
      <c r="H17" s="22">
        <f t="shared" si="1"/>
        <v>0</v>
      </c>
    </row>
    <row r="18" spans="2:8">
      <c r="B18" s="23" t="s">
        <v>225</v>
      </c>
      <c r="C18" s="21">
        <v>0</v>
      </c>
      <c r="D18" s="18">
        <f t="shared" si="0"/>
        <v>0</v>
      </c>
      <c r="E18" s="21">
        <v>0</v>
      </c>
      <c r="F18" s="21">
        <v>0</v>
      </c>
      <c r="G18" s="21">
        <v>0</v>
      </c>
      <c r="H18" s="22">
        <f t="shared" si="1"/>
        <v>0</v>
      </c>
    </row>
    <row r="19" spans="2:8">
      <c r="B19" s="20" t="s">
        <v>226</v>
      </c>
      <c r="C19" s="21">
        <v>0</v>
      </c>
      <c r="D19" s="18">
        <f t="shared" si="0"/>
        <v>0</v>
      </c>
      <c r="E19" s="21">
        <v>0</v>
      </c>
      <c r="F19" s="21">
        <v>0</v>
      </c>
      <c r="G19" s="21">
        <v>0</v>
      </c>
      <c r="H19" s="22">
        <f t="shared" si="1"/>
        <v>0</v>
      </c>
    </row>
    <row r="20" spans="2:8" ht="21.6">
      <c r="B20" s="24" t="s">
        <v>227</v>
      </c>
      <c r="C20" s="21">
        <f>C21+C22</f>
        <v>0</v>
      </c>
      <c r="D20" s="18">
        <f t="shared" si="0"/>
        <v>0</v>
      </c>
      <c r="E20" s="21">
        <f>E21+E22</f>
        <v>0</v>
      </c>
      <c r="F20" s="21">
        <f>F21+F22</f>
        <v>0</v>
      </c>
      <c r="G20" s="21">
        <f>G21+G22</f>
        <v>0</v>
      </c>
      <c r="H20" s="22">
        <f t="shared" si="1"/>
        <v>0</v>
      </c>
    </row>
    <row r="21" spans="2:8">
      <c r="B21" s="23" t="s">
        <v>228</v>
      </c>
      <c r="C21" s="21">
        <v>0</v>
      </c>
      <c r="D21" s="18">
        <f t="shared" si="0"/>
        <v>0</v>
      </c>
      <c r="E21" s="21">
        <v>0</v>
      </c>
      <c r="F21" s="21">
        <v>0</v>
      </c>
      <c r="G21" s="21">
        <v>0</v>
      </c>
      <c r="H21" s="22">
        <f t="shared" si="1"/>
        <v>0</v>
      </c>
    </row>
    <row r="22" spans="2:8">
      <c r="B22" s="23" t="s">
        <v>229</v>
      </c>
      <c r="C22" s="21">
        <v>0</v>
      </c>
      <c r="D22" s="18">
        <f t="shared" si="0"/>
        <v>0</v>
      </c>
      <c r="E22" s="21">
        <v>0</v>
      </c>
      <c r="F22" s="21">
        <v>0</v>
      </c>
      <c r="G22" s="21">
        <v>0</v>
      </c>
      <c r="H22" s="22">
        <f t="shared" si="1"/>
        <v>0</v>
      </c>
    </row>
    <row r="23" spans="2:8">
      <c r="B23" s="20" t="s">
        <v>230</v>
      </c>
      <c r="C23" s="21">
        <v>0</v>
      </c>
      <c r="D23" s="18">
        <f t="shared" si="0"/>
        <v>0</v>
      </c>
      <c r="E23" s="21">
        <v>0</v>
      </c>
      <c r="F23" s="21">
        <v>0</v>
      </c>
      <c r="G23" s="21">
        <v>0</v>
      </c>
      <c r="H23" s="22">
        <f t="shared" si="1"/>
        <v>0</v>
      </c>
    </row>
    <row r="24" spans="2:8">
      <c r="B24" s="20"/>
      <c r="C24" s="21"/>
      <c r="D24" s="18"/>
      <c r="E24" s="21"/>
      <c r="F24" s="21"/>
      <c r="G24" s="21"/>
      <c r="H24" s="19"/>
    </row>
    <row r="25" spans="2:8">
      <c r="B25" s="17" t="s">
        <v>231</v>
      </c>
      <c r="C25" s="18">
        <f>C26+C27+C28+C31+C32+C35</f>
        <v>0</v>
      </c>
      <c r="D25" s="18">
        <f>D26+D27+D28+D31+D32+D35</f>
        <v>0</v>
      </c>
      <c r="E25" s="18">
        <f>E26+E27+E28+E31+E32+E35</f>
        <v>0</v>
      </c>
      <c r="F25" s="18">
        <f>F26+F27+F28+F31+F32+F35</f>
        <v>0</v>
      </c>
      <c r="G25" s="18">
        <f>G26+G27+G28+G31+G32+G35</f>
        <v>0</v>
      </c>
      <c r="H25" s="19">
        <f t="shared" si="1"/>
        <v>0</v>
      </c>
    </row>
    <row r="26" spans="2:8">
      <c r="B26" s="20" t="s">
        <v>221</v>
      </c>
      <c r="C26" s="21">
        <v>0</v>
      </c>
      <c r="D26" s="18">
        <f t="shared" ref="D26:D35" si="2">E26-C26</f>
        <v>0</v>
      </c>
      <c r="E26" s="21">
        <v>0</v>
      </c>
      <c r="F26" s="21">
        <v>0</v>
      </c>
      <c r="G26" s="21">
        <v>0</v>
      </c>
      <c r="H26" s="22">
        <f t="shared" si="1"/>
        <v>0</v>
      </c>
    </row>
    <row r="27" spans="2:8">
      <c r="B27" s="20" t="s">
        <v>222</v>
      </c>
      <c r="C27" s="21">
        <v>0</v>
      </c>
      <c r="D27" s="18">
        <f t="shared" si="2"/>
        <v>0</v>
      </c>
      <c r="E27" s="21">
        <v>0</v>
      </c>
      <c r="F27" s="21">
        <v>0</v>
      </c>
      <c r="G27" s="21">
        <v>0</v>
      </c>
      <c r="H27" s="22">
        <f t="shared" si="1"/>
        <v>0</v>
      </c>
    </row>
    <row r="28" spans="2:8">
      <c r="B28" s="20" t="s">
        <v>223</v>
      </c>
      <c r="C28" s="21">
        <f>C29+C30</f>
        <v>0</v>
      </c>
      <c r="D28" s="18">
        <f t="shared" si="2"/>
        <v>0</v>
      </c>
      <c r="E28" s="21">
        <f>E29+E30</f>
        <v>0</v>
      </c>
      <c r="F28" s="21">
        <f>F29+F30</f>
        <v>0</v>
      </c>
      <c r="G28" s="21">
        <f>G29+G30</f>
        <v>0</v>
      </c>
      <c r="H28" s="22">
        <f t="shared" si="1"/>
        <v>0</v>
      </c>
    </row>
    <row r="29" spans="2:8">
      <c r="B29" s="23" t="s">
        <v>224</v>
      </c>
      <c r="C29" s="21">
        <v>0</v>
      </c>
      <c r="D29" s="18">
        <f t="shared" si="2"/>
        <v>0</v>
      </c>
      <c r="E29" s="21">
        <v>0</v>
      </c>
      <c r="F29" s="21">
        <v>0</v>
      </c>
      <c r="G29" s="21">
        <v>0</v>
      </c>
      <c r="H29" s="22">
        <f t="shared" si="1"/>
        <v>0</v>
      </c>
    </row>
    <row r="30" spans="2:8">
      <c r="B30" s="23" t="s">
        <v>225</v>
      </c>
      <c r="C30" s="21">
        <v>0</v>
      </c>
      <c r="D30" s="18">
        <f t="shared" si="2"/>
        <v>0</v>
      </c>
      <c r="E30" s="21">
        <v>0</v>
      </c>
      <c r="F30" s="21">
        <v>0</v>
      </c>
      <c r="G30" s="21">
        <v>0</v>
      </c>
      <c r="H30" s="22">
        <f t="shared" si="1"/>
        <v>0</v>
      </c>
    </row>
    <row r="31" spans="2:8">
      <c r="B31" s="20" t="s">
        <v>226</v>
      </c>
      <c r="C31" s="21">
        <v>0</v>
      </c>
      <c r="D31" s="18">
        <f t="shared" si="2"/>
        <v>0</v>
      </c>
      <c r="E31" s="21">
        <v>0</v>
      </c>
      <c r="F31" s="21">
        <v>0</v>
      </c>
      <c r="G31" s="21">
        <v>0</v>
      </c>
      <c r="H31" s="22">
        <f t="shared" si="1"/>
        <v>0</v>
      </c>
    </row>
    <row r="32" spans="2:8" ht="21.6">
      <c r="B32" s="24" t="s">
        <v>227</v>
      </c>
      <c r="C32" s="21">
        <f>C33+C34</f>
        <v>0</v>
      </c>
      <c r="D32" s="18">
        <f t="shared" si="2"/>
        <v>0</v>
      </c>
      <c r="E32" s="21">
        <f>E33+E34</f>
        <v>0</v>
      </c>
      <c r="F32" s="21">
        <f>F33+F34</f>
        <v>0</v>
      </c>
      <c r="G32" s="21">
        <f>G33+G34</f>
        <v>0</v>
      </c>
      <c r="H32" s="22">
        <f t="shared" si="1"/>
        <v>0</v>
      </c>
    </row>
    <row r="33" spans="2:8">
      <c r="B33" s="23" t="s">
        <v>228</v>
      </c>
      <c r="C33" s="21">
        <v>0</v>
      </c>
      <c r="D33" s="18">
        <f t="shared" si="2"/>
        <v>0</v>
      </c>
      <c r="E33" s="21">
        <v>0</v>
      </c>
      <c r="F33" s="21">
        <v>0</v>
      </c>
      <c r="G33" s="21">
        <v>0</v>
      </c>
      <c r="H33" s="22">
        <f t="shared" si="1"/>
        <v>0</v>
      </c>
    </row>
    <row r="34" spans="2:8">
      <c r="B34" s="23" t="s">
        <v>229</v>
      </c>
      <c r="C34" s="21">
        <v>0</v>
      </c>
      <c r="D34" s="18">
        <f t="shared" si="2"/>
        <v>0</v>
      </c>
      <c r="E34" s="21">
        <v>0</v>
      </c>
      <c r="F34" s="21">
        <v>0</v>
      </c>
      <c r="G34" s="21">
        <v>0</v>
      </c>
      <c r="H34" s="22">
        <f t="shared" si="1"/>
        <v>0</v>
      </c>
    </row>
    <row r="35" spans="2:8">
      <c r="B35" s="20" t="s">
        <v>230</v>
      </c>
      <c r="C35" s="21">
        <v>0</v>
      </c>
      <c r="D35" s="18">
        <f t="shared" si="2"/>
        <v>0</v>
      </c>
      <c r="E35" s="21">
        <v>0</v>
      </c>
      <c r="F35" s="21">
        <v>0</v>
      </c>
      <c r="G35" s="21">
        <v>0</v>
      </c>
      <c r="H35" s="22">
        <f t="shared" si="1"/>
        <v>0</v>
      </c>
    </row>
    <row r="36" spans="2:8">
      <c r="B36" s="20"/>
      <c r="C36" s="21"/>
      <c r="D36" s="18"/>
      <c r="E36" s="21"/>
      <c r="F36" s="21"/>
      <c r="G36" s="21"/>
      <c r="H36" s="19"/>
    </row>
    <row r="37" spans="2:8">
      <c r="B37" s="17" t="s">
        <v>232</v>
      </c>
      <c r="C37" s="18">
        <f>C13+C25</f>
        <v>1223373204</v>
      </c>
      <c r="D37" s="18">
        <f>E37-C37</f>
        <v>0</v>
      </c>
      <c r="E37" s="18">
        <f>E13+E25</f>
        <v>1223373204</v>
      </c>
      <c r="F37" s="18">
        <f>F13+F25</f>
        <v>249949170.05000007</v>
      </c>
      <c r="G37" s="18">
        <f>G13+G25</f>
        <v>249949170.05000007</v>
      </c>
      <c r="H37" s="19">
        <f>E37-F37</f>
        <v>973424033.94999993</v>
      </c>
    </row>
    <row r="38" spans="2:8">
      <c r="B38" s="25"/>
      <c r="C38" s="26"/>
      <c r="D38" s="26"/>
      <c r="E38" s="26"/>
      <c r="F38" s="26"/>
      <c r="G38" s="26"/>
      <c r="H38" s="27"/>
    </row>
  </sheetData>
  <mergeCells count="8">
    <mergeCell ref="B7:H7"/>
    <mergeCell ref="C9:G9"/>
    <mergeCell ref="H9:H11"/>
    <mergeCell ref="B2:H2"/>
    <mergeCell ref="B3:H3"/>
    <mergeCell ref="B4:H4"/>
    <mergeCell ref="B5:H5"/>
    <mergeCell ref="B6:H6"/>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99" right="0.39370078740157499" top="1.37795275590551" bottom="0.86614173228346403" header="0.39370078740157499" footer="0.59055118110236204"/>
  <pageSetup scale="82" fitToHeight="0" orientation="landscape" r:id="rId1"/>
  <headerFooter scaleWithDoc="0">
    <oddHeader>&amp;C&amp;G&amp;R</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1">
    <tabColor rgb="FF92D050"/>
    <pageSetUpPr fitToPage="1"/>
  </sheetPr>
  <dimension ref="A1:S64"/>
  <sheetViews>
    <sheetView showGridLines="0" view="pageBreakPreview" topLeftCell="A32" zoomScale="40" zoomScaleNormal="40" zoomScaleSheetLayoutView="40" workbookViewId="0">
      <selection activeCell="A28" sqref="A28:XFD28"/>
    </sheetView>
  </sheetViews>
  <sheetFormatPr baseColWidth="10" defaultColWidth="11.44140625" defaultRowHeight="13.8"/>
  <cols>
    <col min="1" max="1" width="0.88671875" style="1" customWidth="1"/>
    <col min="2" max="2" width="64.6640625" style="1" customWidth="1"/>
    <col min="3" max="3" width="45.5546875" style="1" customWidth="1"/>
    <col min="4" max="4" width="78.6640625" style="1" customWidth="1"/>
    <col min="5" max="5" width="177.33203125" style="1" customWidth="1"/>
    <col min="6" max="6" width="4.6640625" style="1" customWidth="1"/>
    <col min="7" max="16384" width="11.44140625" style="1"/>
  </cols>
  <sheetData>
    <row r="1" spans="1:19" ht="14.4" customHeight="1"/>
    <row r="2" spans="1:19" ht="96.6" customHeight="1">
      <c r="B2" s="437" t="s">
        <v>24</v>
      </c>
      <c r="C2" s="437"/>
      <c r="D2" s="437"/>
      <c r="E2" s="437"/>
    </row>
    <row r="3" spans="1:19" ht="39.6" customHeight="1">
      <c r="B3" s="441" t="s">
        <v>55</v>
      </c>
      <c r="C3" s="441"/>
      <c r="D3" s="441"/>
      <c r="E3" s="441"/>
    </row>
    <row r="4" spans="1:19" ht="19.2" customHeight="1">
      <c r="B4" s="441"/>
      <c r="C4" s="441"/>
      <c r="D4" s="441"/>
      <c r="E4" s="441"/>
    </row>
    <row r="5" spans="1:19" ht="13.5" customHeight="1">
      <c r="B5" s="441"/>
      <c r="C5" s="441"/>
      <c r="D5" s="441"/>
      <c r="E5" s="441"/>
    </row>
    <row r="6" spans="1:19" ht="2.4" customHeight="1">
      <c r="B6" s="441"/>
      <c r="C6" s="441"/>
      <c r="D6" s="441"/>
      <c r="E6" s="441"/>
    </row>
    <row r="7" spans="1:19">
      <c r="B7" s="45"/>
      <c r="C7" s="45"/>
      <c r="D7" s="45"/>
      <c r="E7" s="45"/>
    </row>
    <row r="8" spans="1:19" ht="0.6" customHeight="1">
      <c r="B8" s="45"/>
      <c r="C8" s="45"/>
      <c r="D8" s="45"/>
      <c r="E8" s="45"/>
    </row>
    <row r="9" spans="1:19" ht="6.6" hidden="1" customHeight="1">
      <c r="B9" s="45"/>
      <c r="C9" s="45"/>
      <c r="D9" s="45"/>
      <c r="E9" s="45"/>
    </row>
    <row r="10" spans="1:19" ht="54" customHeight="1">
      <c r="B10" s="438" t="s">
        <v>7</v>
      </c>
      <c r="C10" s="439"/>
      <c r="D10" s="440" t="s">
        <v>8</v>
      </c>
      <c r="E10" s="418"/>
    </row>
    <row r="11" spans="1:19" ht="54" customHeight="1">
      <c r="B11" s="415" t="s">
        <v>9</v>
      </c>
      <c r="C11" s="416"/>
      <c r="D11" s="418" t="s">
        <v>10</v>
      </c>
      <c r="E11" s="418"/>
    </row>
    <row r="12" spans="1:19" ht="54" customHeight="1">
      <c r="B12" s="415" t="s">
        <v>11</v>
      </c>
      <c r="C12" s="416"/>
      <c r="D12" s="417">
        <v>45384</v>
      </c>
      <c r="E12" s="418"/>
    </row>
    <row r="13" spans="1:19" ht="10.95" customHeight="1">
      <c r="A13" s="16"/>
      <c r="B13" s="270"/>
      <c r="C13" s="270"/>
      <c r="D13" s="419"/>
      <c r="E13" s="419"/>
      <c r="F13" s="16"/>
      <c r="G13" s="16"/>
      <c r="H13" s="16"/>
      <c r="I13" s="16"/>
      <c r="J13" s="16"/>
      <c r="K13" s="16"/>
      <c r="L13" s="16"/>
      <c r="M13" s="16"/>
      <c r="N13" s="16"/>
      <c r="O13" s="16"/>
      <c r="P13" s="16"/>
      <c r="Q13" s="16"/>
      <c r="R13" s="16"/>
      <c r="S13" s="16"/>
    </row>
    <row r="14" spans="1:19" s="269" customFormat="1" ht="57.6" customHeight="1">
      <c r="B14" s="271" t="s">
        <v>56</v>
      </c>
      <c r="C14" s="272" t="s">
        <v>57</v>
      </c>
      <c r="D14" s="420" t="s">
        <v>58</v>
      </c>
      <c r="E14" s="421"/>
      <c r="F14" s="273"/>
    </row>
    <row r="15" spans="1:19" s="181" customFormat="1" ht="216.6" customHeight="1">
      <c r="B15" s="423" t="s">
        <v>59</v>
      </c>
      <c r="C15" s="426">
        <v>-2101746983.4400003</v>
      </c>
      <c r="D15" s="429" t="s">
        <v>1512</v>
      </c>
      <c r="E15" s="430"/>
    </row>
    <row r="16" spans="1:19" s="181" customFormat="1" ht="216.6" customHeight="1">
      <c r="B16" s="424"/>
      <c r="C16" s="427"/>
      <c r="D16" s="431"/>
      <c r="E16" s="432"/>
    </row>
    <row r="17" spans="2:5" s="181" customFormat="1" ht="216.6" customHeight="1">
      <c r="B17" s="424"/>
      <c r="C17" s="427"/>
      <c r="D17" s="431"/>
      <c r="E17" s="432"/>
    </row>
    <row r="18" spans="2:5" s="181" customFormat="1" ht="216.6" customHeight="1">
      <c r="B18" s="424"/>
      <c r="C18" s="427"/>
      <c r="D18" s="431"/>
      <c r="E18" s="432"/>
    </row>
    <row r="19" spans="2:5" s="181" customFormat="1" ht="216.6" customHeight="1">
      <c r="B19" s="424"/>
      <c r="C19" s="427"/>
      <c r="D19" s="431"/>
      <c r="E19" s="432"/>
    </row>
    <row r="20" spans="2:5" s="181" customFormat="1" ht="216.6" customHeight="1">
      <c r="B20" s="424"/>
      <c r="C20" s="427"/>
      <c r="D20" s="431"/>
      <c r="E20" s="432"/>
    </row>
    <row r="21" spans="2:5" s="181" customFormat="1" ht="216.6" customHeight="1">
      <c r="B21" s="424"/>
      <c r="C21" s="427"/>
      <c r="D21" s="431"/>
      <c r="E21" s="432"/>
    </row>
    <row r="22" spans="2:5" s="181" customFormat="1" ht="216.6" customHeight="1">
      <c r="B22" s="425"/>
      <c r="C22" s="428"/>
      <c r="D22" s="433"/>
      <c r="E22" s="434"/>
    </row>
    <row r="23" spans="2:5" s="181" customFormat="1" ht="199.8" customHeight="1">
      <c r="B23" s="423" t="s">
        <v>60</v>
      </c>
      <c r="C23" s="426">
        <v>387892761.28000009</v>
      </c>
      <c r="D23" s="435" t="s">
        <v>1567</v>
      </c>
      <c r="E23" s="430"/>
    </row>
    <row r="24" spans="2:5" s="181" customFormat="1" ht="199.8" customHeight="1">
      <c r="B24" s="424"/>
      <c r="C24" s="427"/>
      <c r="D24" s="431"/>
      <c r="E24" s="432"/>
    </row>
    <row r="25" spans="2:5" s="181" customFormat="1" ht="199.8" customHeight="1">
      <c r="B25" s="424"/>
      <c r="C25" s="427"/>
      <c r="D25" s="431"/>
      <c r="E25" s="432"/>
    </row>
    <row r="26" spans="2:5" s="181" customFormat="1" ht="199.8" customHeight="1">
      <c r="B26" s="424"/>
      <c r="C26" s="427"/>
      <c r="D26" s="431"/>
      <c r="E26" s="432"/>
    </row>
    <row r="27" spans="2:5" s="181" customFormat="1" ht="199.8" customHeight="1">
      <c r="B27" s="424"/>
      <c r="C27" s="427"/>
      <c r="D27" s="431"/>
      <c r="E27" s="432"/>
    </row>
    <row r="28" spans="2:5" s="181" customFormat="1" ht="199.8" customHeight="1">
      <c r="B28" s="424"/>
      <c r="C28" s="427"/>
      <c r="D28" s="431"/>
      <c r="E28" s="432"/>
    </row>
    <row r="29" spans="2:5" s="181" customFormat="1" ht="199.8" customHeight="1">
      <c r="B29" s="424"/>
      <c r="C29" s="427"/>
      <c r="D29" s="431"/>
      <c r="E29" s="432"/>
    </row>
    <row r="30" spans="2:5" s="181" customFormat="1" ht="199.8" customHeight="1">
      <c r="B30" s="424"/>
      <c r="C30" s="427"/>
      <c r="D30" s="431"/>
      <c r="E30" s="432"/>
    </row>
    <row r="31" spans="2:5" s="181" customFormat="1" ht="199.8" customHeight="1">
      <c r="B31" s="424"/>
      <c r="C31" s="427"/>
      <c r="D31" s="431"/>
      <c r="E31" s="432"/>
    </row>
    <row r="32" spans="2:5" s="181" customFormat="1" ht="199.8" customHeight="1">
      <c r="B32" s="424"/>
      <c r="C32" s="427"/>
      <c r="D32" s="431"/>
      <c r="E32" s="432"/>
    </row>
    <row r="33" spans="2:5" s="181" customFormat="1" ht="199.8" customHeight="1">
      <c r="B33" s="424"/>
      <c r="C33" s="427"/>
      <c r="D33" s="431"/>
      <c r="E33" s="432"/>
    </row>
    <row r="34" spans="2:5" s="181" customFormat="1" ht="199.8" customHeight="1">
      <c r="B34" s="424"/>
      <c r="C34" s="427"/>
      <c r="D34" s="431"/>
      <c r="E34" s="432"/>
    </row>
    <row r="35" spans="2:5" s="181" customFormat="1" ht="199.8" customHeight="1">
      <c r="B35" s="425"/>
      <c r="C35" s="428"/>
      <c r="D35" s="433"/>
      <c r="E35" s="434"/>
    </row>
    <row r="36" spans="2:5" s="181" customFormat="1" ht="214.2" customHeight="1">
      <c r="B36" s="423" t="s">
        <v>61</v>
      </c>
      <c r="C36" s="426">
        <v>385547775.65000015</v>
      </c>
      <c r="D36" s="429" t="s">
        <v>1567</v>
      </c>
      <c r="E36" s="430"/>
    </row>
    <row r="37" spans="2:5" s="181" customFormat="1" ht="214.2" customHeight="1">
      <c r="B37" s="424"/>
      <c r="C37" s="427"/>
      <c r="D37" s="436"/>
      <c r="E37" s="432"/>
    </row>
    <row r="38" spans="2:5" s="181" customFormat="1" ht="214.2" customHeight="1">
      <c r="B38" s="424"/>
      <c r="C38" s="427"/>
      <c r="D38" s="436"/>
      <c r="E38" s="432"/>
    </row>
    <row r="39" spans="2:5" s="181" customFormat="1" ht="214.2" customHeight="1">
      <c r="B39" s="424"/>
      <c r="C39" s="427"/>
      <c r="D39" s="436"/>
      <c r="E39" s="432"/>
    </row>
    <row r="40" spans="2:5" s="181" customFormat="1" ht="214.2" customHeight="1">
      <c r="B40" s="424"/>
      <c r="C40" s="427"/>
      <c r="D40" s="436"/>
      <c r="E40" s="432"/>
    </row>
    <row r="41" spans="2:5" s="181" customFormat="1" ht="214.2" customHeight="1">
      <c r="B41" s="424"/>
      <c r="C41" s="427"/>
      <c r="D41" s="436"/>
      <c r="E41" s="432"/>
    </row>
    <row r="42" spans="2:5" s="181" customFormat="1" ht="214.2" customHeight="1">
      <c r="B42" s="424"/>
      <c r="C42" s="427"/>
      <c r="D42" s="436"/>
      <c r="E42" s="432"/>
    </row>
    <row r="43" spans="2:5" s="181" customFormat="1" ht="214.2" customHeight="1">
      <c r="B43" s="424"/>
      <c r="C43" s="427"/>
      <c r="D43" s="436"/>
      <c r="E43" s="432"/>
    </row>
    <row r="44" spans="2:5" s="181" customFormat="1" ht="214.2" customHeight="1">
      <c r="B44" s="424"/>
      <c r="C44" s="427"/>
      <c r="D44" s="436"/>
      <c r="E44" s="432"/>
    </row>
    <row r="45" spans="2:5" s="181" customFormat="1" ht="214.2" customHeight="1">
      <c r="B45" s="424"/>
      <c r="C45" s="427"/>
      <c r="D45" s="436"/>
      <c r="E45" s="432"/>
    </row>
    <row r="46" spans="2:5" s="181" customFormat="1" ht="214.2" customHeight="1">
      <c r="B46" s="424"/>
      <c r="C46" s="427"/>
      <c r="D46" s="436"/>
      <c r="E46" s="432"/>
    </row>
    <row r="47" spans="2:5" s="181" customFormat="1" ht="214.2" customHeight="1">
      <c r="B47" s="424"/>
      <c r="C47" s="427"/>
      <c r="D47" s="436"/>
      <c r="E47" s="432"/>
    </row>
    <row r="48" spans="2:5" s="181" customFormat="1" ht="214.2" customHeight="1">
      <c r="B48" s="424"/>
      <c r="C48" s="427"/>
      <c r="D48" s="431"/>
      <c r="E48" s="432"/>
    </row>
    <row r="49" spans="2:5" s="181" customFormat="1" ht="214.2" customHeight="1">
      <c r="B49" s="425"/>
      <c r="C49" s="428"/>
      <c r="D49" s="433"/>
      <c r="E49" s="434"/>
    </row>
    <row r="50" spans="2:5">
      <c r="B50" s="274" t="s">
        <v>52</v>
      </c>
      <c r="C50" s="274"/>
      <c r="D50" s="274"/>
      <c r="E50" s="274"/>
    </row>
    <row r="51" spans="2:5" s="161" customFormat="1">
      <c r="B51" s="275"/>
      <c r="C51" s="275"/>
      <c r="D51" s="275"/>
      <c r="E51" s="275"/>
    </row>
    <row r="52" spans="2:5" s="161" customFormat="1">
      <c r="B52" s="275"/>
      <c r="C52" s="275"/>
      <c r="D52" s="275"/>
      <c r="E52" s="275"/>
    </row>
    <row r="53" spans="2:5" s="161" customFormat="1">
      <c r="B53" s="275"/>
      <c r="C53" s="275"/>
      <c r="D53" s="275"/>
      <c r="E53" s="275"/>
    </row>
    <row r="54" spans="2:5" s="161" customFormat="1" ht="21">
      <c r="B54" s="276" t="s">
        <v>62</v>
      </c>
      <c r="C54" s="275"/>
      <c r="D54" s="275"/>
      <c r="E54" s="275"/>
    </row>
    <row r="55" spans="2:5" s="161" customFormat="1" ht="15.6">
      <c r="B55" s="422" t="s">
        <v>236</v>
      </c>
      <c r="C55" s="422"/>
      <c r="D55" s="422"/>
      <c r="E55" s="319" t="s">
        <v>241</v>
      </c>
    </row>
    <row r="56" spans="2:5" s="161" customFormat="1" ht="15.6">
      <c r="B56" s="422" t="s">
        <v>237</v>
      </c>
      <c r="C56" s="422"/>
      <c r="D56" s="422"/>
      <c r="E56" s="319" t="s">
        <v>239</v>
      </c>
    </row>
    <row r="57" spans="2:5" s="161" customFormat="1"/>
    <row r="58" spans="2:5" s="161" customFormat="1"/>
    <row r="59" spans="2:5" s="161" customFormat="1"/>
    <row r="60" spans="2:5" s="161" customFormat="1"/>
    <row r="61" spans="2:5" s="161" customFormat="1"/>
    <row r="62" spans="2:5" s="161" customFormat="1"/>
    <row r="63" spans="2:5" s="161" customFormat="1"/>
    <row r="64" spans="2:5" s="161" customFormat="1"/>
  </sheetData>
  <sheetProtection formatColumns="0" formatRows="0"/>
  <mergeCells count="21">
    <mergeCell ref="B2:E2"/>
    <mergeCell ref="B10:C10"/>
    <mergeCell ref="D10:E10"/>
    <mergeCell ref="B11:C11"/>
    <mergeCell ref="D11:E11"/>
    <mergeCell ref="B3:E6"/>
    <mergeCell ref="B56:D56"/>
    <mergeCell ref="B15:B22"/>
    <mergeCell ref="C15:C22"/>
    <mergeCell ref="D15:E22"/>
    <mergeCell ref="B23:B35"/>
    <mergeCell ref="C23:C35"/>
    <mergeCell ref="D23:E35"/>
    <mergeCell ref="B36:B49"/>
    <mergeCell ref="C36:C49"/>
    <mergeCell ref="D36:E49"/>
    <mergeCell ref="B12:C12"/>
    <mergeCell ref="D12:E12"/>
    <mergeCell ref="D13:E13"/>
    <mergeCell ref="D14:E14"/>
    <mergeCell ref="B55:D55"/>
  </mergeCells>
  <printOptions horizontalCentered="1"/>
  <pageMargins left="0.39370078740157499" right="0.39370078740157499" top="1.37795275590551" bottom="0.86614173228346403" header="0.39370078740157499" footer="0.59055118110236204"/>
  <pageSetup scale="34" fitToHeight="0" orientation="landscape" r:id="rId1"/>
  <headerFooter scaleWithDoc="0">
    <oddHeader>&amp;C&amp;G&amp;R</oddHeader>
    <oddFooter>&amp;R&amp;G</oddFooter>
  </headerFooter>
  <rowBreaks count="1" manualBreakCount="1">
    <brk id="33" min="1"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M87"/>
  <sheetViews>
    <sheetView showGridLines="0" view="pageBreakPreview" topLeftCell="A44" zoomScale="70" zoomScaleNormal="70" zoomScaleSheetLayoutView="70" workbookViewId="0">
      <selection activeCell="J96" sqref="J96"/>
    </sheetView>
  </sheetViews>
  <sheetFormatPr baseColWidth="10" defaultColWidth="11.44140625" defaultRowHeight="13.8"/>
  <cols>
    <col min="1" max="1" width="0.88671875" style="1" customWidth="1"/>
    <col min="2" max="2" width="15.44140625" style="1" customWidth="1"/>
    <col min="3" max="4" width="21.21875" style="1" bestFit="1" customWidth="1"/>
    <col min="5" max="9" width="19" style="1" bestFit="1" customWidth="1"/>
    <col min="10" max="10" width="19.21875" style="1" customWidth="1"/>
    <col min="11" max="11" width="21.21875" style="1" bestFit="1" customWidth="1"/>
    <col min="12" max="12" width="18.109375" style="370" customWidth="1"/>
    <col min="13" max="13" width="94.33203125" style="254" customWidth="1"/>
    <col min="14" max="16384" width="11.44140625" style="1"/>
  </cols>
  <sheetData>
    <row r="1" spans="1:13" ht="14.4" customHeight="1"/>
    <row r="2" spans="1:13" ht="35.1" customHeight="1">
      <c r="B2" s="457" t="s">
        <v>63</v>
      </c>
      <c r="C2" s="457"/>
      <c r="D2" s="457"/>
      <c r="E2" s="457"/>
      <c r="F2" s="457"/>
      <c r="G2" s="457"/>
      <c r="H2" s="457"/>
      <c r="I2" s="457"/>
      <c r="J2" s="457"/>
      <c r="K2" s="457"/>
      <c r="L2" s="457"/>
      <c r="M2" s="457"/>
    </row>
    <row r="3" spans="1:13" ht="6.75" customHeight="1">
      <c r="B3" s="45"/>
      <c r="C3" s="45"/>
      <c r="D3" s="45"/>
      <c r="E3" s="45"/>
      <c r="F3" s="45"/>
      <c r="G3" s="45"/>
      <c r="H3" s="45"/>
      <c r="I3" s="45"/>
      <c r="J3" s="45"/>
      <c r="K3" s="45"/>
      <c r="L3" s="371"/>
      <c r="M3" s="259"/>
    </row>
    <row r="4" spans="1:13" ht="20.399999999999999" customHeight="1">
      <c r="B4" s="458" t="s">
        <v>64</v>
      </c>
      <c r="C4" s="459"/>
      <c r="D4" s="460"/>
      <c r="E4" s="461" t="s">
        <v>242</v>
      </c>
      <c r="F4" s="461"/>
      <c r="G4" s="461"/>
      <c r="H4" s="461"/>
      <c r="I4" s="461"/>
      <c r="J4" s="461"/>
      <c r="K4" s="461"/>
      <c r="L4" s="461"/>
      <c r="M4" s="461"/>
    </row>
    <row r="5" spans="1:13" ht="17.25" customHeight="1">
      <c r="B5" s="458" t="s">
        <v>9</v>
      </c>
      <c r="C5" s="459"/>
      <c r="D5" s="460"/>
      <c r="E5" s="462" t="s">
        <v>10</v>
      </c>
      <c r="F5" s="462"/>
      <c r="G5" s="462"/>
      <c r="H5" s="462"/>
      <c r="I5" s="462"/>
      <c r="J5" s="462"/>
      <c r="K5" s="462"/>
      <c r="L5" s="462"/>
      <c r="M5" s="462"/>
    </row>
    <row r="6" spans="1:13" ht="3" customHeight="1">
      <c r="B6" s="149"/>
      <c r="C6" s="149"/>
      <c r="D6" s="149"/>
      <c r="E6" s="149"/>
      <c r="F6" s="149"/>
      <c r="G6" s="150"/>
      <c r="H6" s="150"/>
      <c r="I6" s="150"/>
      <c r="J6" s="150"/>
      <c r="K6" s="150"/>
      <c r="L6" s="372"/>
      <c r="M6" s="260"/>
    </row>
    <row r="7" spans="1:13" s="253" customFormat="1" ht="29.1" customHeight="1">
      <c r="B7" s="465" t="s">
        <v>65</v>
      </c>
      <c r="C7" s="463" t="s">
        <v>66</v>
      </c>
      <c r="D7" s="463"/>
      <c r="E7" s="463"/>
      <c r="F7" s="464"/>
      <c r="G7" s="464"/>
      <c r="H7" s="464"/>
      <c r="I7" s="464"/>
      <c r="J7" s="464"/>
      <c r="K7" s="237" t="s">
        <v>67</v>
      </c>
      <c r="L7" s="443" t="s">
        <v>68</v>
      </c>
      <c r="M7" s="443" t="s">
        <v>69</v>
      </c>
    </row>
    <row r="8" spans="1:13" s="253" customFormat="1" ht="56.25" customHeight="1">
      <c r="B8" s="466"/>
      <c r="C8" s="46" t="s">
        <v>70</v>
      </c>
      <c r="D8" s="46" t="s">
        <v>71</v>
      </c>
      <c r="E8" s="46" t="s">
        <v>72</v>
      </c>
      <c r="F8" s="46" t="s">
        <v>73</v>
      </c>
      <c r="G8" s="46" t="s">
        <v>74</v>
      </c>
      <c r="H8" s="46" t="s">
        <v>75</v>
      </c>
      <c r="I8" s="46" t="s">
        <v>76</v>
      </c>
      <c r="J8" s="46" t="s">
        <v>77</v>
      </c>
      <c r="K8" s="261" t="s">
        <v>78</v>
      </c>
      <c r="L8" s="444"/>
      <c r="M8" s="444"/>
    </row>
    <row r="9" spans="1:13" s="181" customFormat="1" ht="42.6" customHeight="1">
      <c r="B9" s="256" t="s">
        <v>79</v>
      </c>
      <c r="C9" s="320">
        <f>SUM(C10:C36)</f>
        <v>1932123977</v>
      </c>
      <c r="D9" s="320">
        <f>SUM(D10:D36)</f>
        <v>1924991896.8900001</v>
      </c>
      <c r="E9" s="320">
        <f t="shared" ref="E9:I9" si="0">SUM(E10:E36)</f>
        <v>566863047.50999999</v>
      </c>
      <c r="F9" s="320">
        <f t="shared" si="0"/>
        <v>279550403.46000004</v>
      </c>
      <c r="G9" s="320">
        <f t="shared" si="0"/>
        <v>503318392.44</v>
      </c>
      <c r="H9" s="320">
        <f t="shared" si="0"/>
        <v>279550403.46000004</v>
      </c>
      <c r="I9" s="320">
        <f t="shared" si="0"/>
        <v>279117996.46000004</v>
      </c>
      <c r="J9" s="320">
        <f>SUM(J10:J35)</f>
        <v>782868795.89999998</v>
      </c>
      <c r="K9" s="320">
        <f>+J9-D9</f>
        <v>-1142123100.9900002</v>
      </c>
      <c r="L9" s="445"/>
      <c r="M9" s="445"/>
    </row>
    <row r="10" spans="1:13" s="181" customFormat="1" ht="244.8" customHeight="1">
      <c r="B10" s="454">
        <v>1000</v>
      </c>
      <c r="C10" s="442">
        <f>+C74</f>
        <v>703570967</v>
      </c>
      <c r="D10" s="442">
        <f t="shared" ref="D10:I10" si="1">+D74</f>
        <v>703570967</v>
      </c>
      <c r="E10" s="442">
        <f t="shared" si="1"/>
        <v>211627119</v>
      </c>
      <c r="F10" s="442">
        <f t="shared" si="1"/>
        <v>145038754.44000006</v>
      </c>
      <c r="G10" s="442">
        <f t="shared" si="1"/>
        <v>36816404.06000001</v>
      </c>
      <c r="H10" s="442">
        <f t="shared" si="1"/>
        <v>145038754.44000006</v>
      </c>
      <c r="I10" s="442">
        <f t="shared" si="1"/>
        <v>145038754.44000006</v>
      </c>
      <c r="J10" s="446">
        <f>+F10+G10</f>
        <v>181855158.50000006</v>
      </c>
      <c r="K10" s="442">
        <f>+J10-D10</f>
        <v>-521715808.49999994</v>
      </c>
      <c r="L10" s="373">
        <v>1</v>
      </c>
      <c r="M10" s="369" t="s">
        <v>1560</v>
      </c>
    </row>
    <row r="11" spans="1:13" s="181" customFormat="1" ht="12">
      <c r="B11" s="454"/>
      <c r="C11" s="442"/>
      <c r="D11" s="442"/>
      <c r="E11" s="442"/>
      <c r="F11" s="442"/>
      <c r="G11" s="442"/>
      <c r="H11" s="442"/>
      <c r="I11" s="442"/>
      <c r="J11" s="447"/>
      <c r="K11" s="442"/>
      <c r="L11" s="263"/>
      <c r="M11" s="263"/>
    </row>
    <row r="12" spans="1:13" s="181" customFormat="1" ht="12">
      <c r="B12" s="454"/>
      <c r="C12" s="442"/>
      <c r="D12" s="442"/>
      <c r="E12" s="442"/>
      <c r="F12" s="442"/>
      <c r="G12" s="442"/>
      <c r="H12" s="442"/>
      <c r="I12" s="442"/>
      <c r="J12" s="448"/>
      <c r="K12" s="442"/>
      <c r="L12" s="263"/>
      <c r="M12" s="262"/>
    </row>
    <row r="13" spans="1:13" s="181" customFormat="1" ht="288">
      <c r="A13" s="257"/>
      <c r="B13" s="454">
        <v>2000</v>
      </c>
      <c r="C13" s="442">
        <f>+C75</f>
        <v>196366391</v>
      </c>
      <c r="D13" s="442">
        <f t="shared" ref="D13:I13" si="2">+D75</f>
        <v>177226450</v>
      </c>
      <c r="E13" s="442">
        <f t="shared" si="2"/>
        <v>55982173.539999999</v>
      </c>
      <c r="F13" s="442">
        <f t="shared" si="2"/>
        <v>26323517.329999998</v>
      </c>
      <c r="G13" s="442">
        <f t="shared" si="2"/>
        <v>110870917.94000001</v>
      </c>
      <c r="H13" s="442">
        <f t="shared" si="2"/>
        <v>26323517.329999998</v>
      </c>
      <c r="I13" s="442">
        <f t="shared" si="2"/>
        <v>26323517.329999998</v>
      </c>
      <c r="J13" s="446">
        <f>+F13+G13</f>
        <v>137194435.27000001</v>
      </c>
      <c r="K13" s="442">
        <f>+J13-D13</f>
        <v>-40032014.729999989</v>
      </c>
      <c r="L13" s="373">
        <v>1</v>
      </c>
      <c r="M13" s="369" t="s">
        <v>1561</v>
      </c>
    </row>
    <row r="14" spans="1:13" s="181" customFormat="1" ht="12">
      <c r="B14" s="454"/>
      <c r="C14" s="442"/>
      <c r="D14" s="442"/>
      <c r="E14" s="442"/>
      <c r="F14" s="442"/>
      <c r="G14" s="442"/>
      <c r="H14" s="442"/>
      <c r="I14" s="442"/>
      <c r="J14" s="447"/>
      <c r="K14" s="442"/>
      <c r="L14" s="263"/>
      <c r="M14" s="262"/>
    </row>
    <row r="15" spans="1:13" s="181" customFormat="1" ht="12">
      <c r="B15" s="454"/>
      <c r="C15" s="442"/>
      <c r="D15" s="442"/>
      <c r="E15" s="442"/>
      <c r="F15" s="442"/>
      <c r="G15" s="442"/>
      <c r="H15" s="442"/>
      <c r="I15" s="442"/>
      <c r="J15" s="448"/>
      <c r="K15" s="442"/>
      <c r="L15" s="263"/>
      <c r="M15" s="262"/>
    </row>
    <row r="16" spans="1:13" s="181" customFormat="1" ht="180">
      <c r="B16" s="454">
        <v>3000</v>
      </c>
      <c r="C16" s="442">
        <f>+C76</f>
        <v>795563375</v>
      </c>
      <c r="D16" s="442">
        <f t="shared" ref="D16:I16" si="3">+D76</f>
        <v>801084595.50999999</v>
      </c>
      <c r="E16" s="442">
        <f t="shared" si="3"/>
        <v>224621466.97</v>
      </c>
      <c r="F16" s="442">
        <f t="shared" si="3"/>
        <v>98848762.689999998</v>
      </c>
      <c r="G16" s="442">
        <f t="shared" si="3"/>
        <v>241050938.01999998</v>
      </c>
      <c r="H16" s="442">
        <f t="shared" si="3"/>
        <v>98848762.689999998</v>
      </c>
      <c r="I16" s="442">
        <f t="shared" si="3"/>
        <v>98848762.689999998</v>
      </c>
      <c r="J16" s="446">
        <f>+F16+G16</f>
        <v>339899700.70999998</v>
      </c>
      <c r="K16" s="442">
        <f>+J16-D16</f>
        <v>-461184894.80000001</v>
      </c>
      <c r="L16" s="373">
        <v>1</v>
      </c>
      <c r="M16" s="369" t="s">
        <v>1562</v>
      </c>
    </row>
    <row r="17" spans="2:13" s="181" customFormat="1" ht="12">
      <c r="B17" s="454"/>
      <c r="C17" s="442"/>
      <c r="D17" s="442"/>
      <c r="E17" s="442"/>
      <c r="F17" s="442"/>
      <c r="G17" s="442"/>
      <c r="H17" s="442"/>
      <c r="I17" s="442"/>
      <c r="J17" s="447"/>
      <c r="K17" s="442"/>
      <c r="L17" s="263"/>
      <c r="M17" s="262"/>
    </row>
    <row r="18" spans="2:13" s="181" customFormat="1" ht="12">
      <c r="B18" s="454"/>
      <c r="C18" s="442"/>
      <c r="D18" s="442"/>
      <c r="E18" s="442"/>
      <c r="F18" s="442"/>
      <c r="G18" s="442"/>
      <c r="H18" s="442"/>
      <c r="I18" s="442"/>
      <c r="J18" s="448"/>
      <c r="K18" s="442"/>
      <c r="L18" s="263"/>
      <c r="M18" s="262"/>
    </row>
    <row r="19" spans="2:13" s="181" customFormat="1" ht="60">
      <c r="B19" s="453">
        <v>4000</v>
      </c>
      <c r="C19" s="442">
        <f>+C77</f>
        <v>202373244</v>
      </c>
      <c r="D19" s="442">
        <f t="shared" ref="D19:I19" si="4">+D77</f>
        <v>216028873</v>
      </c>
      <c r="E19" s="442">
        <f t="shared" si="4"/>
        <v>68569789</v>
      </c>
      <c r="F19" s="442">
        <f t="shared" si="4"/>
        <v>9339369</v>
      </c>
      <c r="G19" s="442">
        <f t="shared" si="4"/>
        <v>114580132.42</v>
      </c>
      <c r="H19" s="442">
        <f t="shared" si="4"/>
        <v>9339369</v>
      </c>
      <c r="I19" s="442">
        <f t="shared" si="4"/>
        <v>8906962</v>
      </c>
      <c r="J19" s="446">
        <f>+F19+G19</f>
        <v>123919501.42</v>
      </c>
      <c r="K19" s="442">
        <f>+J19-D19</f>
        <v>-92109371.579999998</v>
      </c>
      <c r="L19" s="373">
        <v>1</v>
      </c>
      <c r="M19" s="369" t="s">
        <v>1563</v>
      </c>
    </row>
    <row r="20" spans="2:13" s="181" customFormat="1" ht="12">
      <c r="B20" s="453"/>
      <c r="C20" s="442"/>
      <c r="D20" s="442"/>
      <c r="E20" s="442"/>
      <c r="F20" s="442"/>
      <c r="G20" s="442"/>
      <c r="H20" s="442"/>
      <c r="I20" s="442"/>
      <c r="J20" s="447"/>
      <c r="K20" s="442"/>
      <c r="L20" s="263"/>
      <c r="M20" s="262"/>
    </row>
    <row r="21" spans="2:13" s="181" customFormat="1" ht="12">
      <c r="B21" s="453"/>
      <c r="C21" s="442"/>
      <c r="D21" s="442"/>
      <c r="E21" s="442"/>
      <c r="F21" s="442"/>
      <c r="G21" s="442"/>
      <c r="H21" s="442"/>
      <c r="I21" s="442"/>
      <c r="J21" s="448"/>
      <c r="K21" s="442"/>
      <c r="L21" s="263"/>
      <c r="M21" s="262"/>
    </row>
    <row r="22" spans="2:13" s="181" customFormat="1" ht="12">
      <c r="B22" s="453">
        <v>5000</v>
      </c>
      <c r="C22" s="442">
        <v>0</v>
      </c>
      <c r="D22" s="442">
        <v>0</v>
      </c>
      <c r="E22" s="442">
        <v>0</v>
      </c>
      <c r="F22" s="449">
        <v>0</v>
      </c>
      <c r="G22" s="442">
        <v>0</v>
      </c>
      <c r="H22" s="442">
        <v>0</v>
      </c>
      <c r="I22" s="449">
        <v>0</v>
      </c>
      <c r="J22" s="442">
        <f>+F22+G22</f>
        <v>0</v>
      </c>
      <c r="K22" s="442">
        <f>+J22-D22</f>
        <v>0</v>
      </c>
      <c r="L22" s="263"/>
      <c r="M22" s="262"/>
    </row>
    <row r="23" spans="2:13" s="181" customFormat="1" ht="12">
      <c r="B23" s="453"/>
      <c r="C23" s="442"/>
      <c r="D23" s="442"/>
      <c r="E23" s="442"/>
      <c r="F23" s="449"/>
      <c r="G23" s="442"/>
      <c r="H23" s="442"/>
      <c r="I23" s="449"/>
      <c r="J23" s="442"/>
      <c r="K23" s="442"/>
      <c r="L23" s="263"/>
      <c r="M23" s="262"/>
    </row>
    <row r="24" spans="2:13" s="181" customFormat="1" ht="12">
      <c r="B24" s="453"/>
      <c r="C24" s="442"/>
      <c r="D24" s="442"/>
      <c r="E24" s="442"/>
      <c r="F24" s="449"/>
      <c r="G24" s="442"/>
      <c r="H24" s="442"/>
      <c r="I24" s="449"/>
      <c r="J24" s="442"/>
      <c r="K24" s="442"/>
      <c r="L24" s="263"/>
      <c r="M24" s="262"/>
    </row>
    <row r="25" spans="2:13" s="181" customFormat="1" ht="12">
      <c r="B25" s="453">
        <v>6000</v>
      </c>
      <c r="C25" s="442">
        <v>0</v>
      </c>
      <c r="D25" s="442">
        <v>0</v>
      </c>
      <c r="E25" s="442">
        <v>0</v>
      </c>
      <c r="F25" s="449">
        <v>0</v>
      </c>
      <c r="G25" s="442">
        <v>0</v>
      </c>
      <c r="H25" s="442">
        <v>0</v>
      </c>
      <c r="I25" s="449">
        <v>0</v>
      </c>
      <c r="J25" s="442">
        <f>+F25+G25</f>
        <v>0</v>
      </c>
      <c r="K25" s="442">
        <f>+J25-D25</f>
        <v>0</v>
      </c>
      <c r="L25" s="263"/>
      <c r="M25" s="262"/>
    </row>
    <row r="26" spans="2:13" s="181" customFormat="1" ht="12">
      <c r="B26" s="453"/>
      <c r="C26" s="442"/>
      <c r="D26" s="442"/>
      <c r="E26" s="442"/>
      <c r="F26" s="449"/>
      <c r="G26" s="442"/>
      <c r="H26" s="442"/>
      <c r="I26" s="449"/>
      <c r="J26" s="442"/>
      <c r="K26" s="442"/>
      <c r="L26" s="263"/>
      <c r="M26" s="262"/>
    </row>
    <row r="27" spans="2:13" s="181" customFormat="1" ht="12">
      <c r="B27" s="453"/>
      <c r="C27" s="442"/>
      <c r="D27" s="442"/>
      <c r="E27" s="442"/>
      <c r="F27" s="449"/>
      <c r="G27" s="442"/>
      <c r="H27" s="442"/>
      <c r="I27" s="449"/>
      <c r="J27" s="442"/>
      <c r="K27" s="442"/>
      <c r="L27" s="263"/>
      <c r="M27" s="262"/>
    </row>
    <row r="28" spans="2:13" s="181" customFormat="1" ht="24">
      <c r="B28" s="453">
        <v>7000</v>
      </c>
      <c r="C28" s="442">
        <f>+C78</f>
        <v>34250000</v>
      </c>
      <c r="D28" s="442">
        <f t="shared" ref="D28:I28" si="5">+D78</f>
        <v>27081011.379999999</v>
      </c>
      <c r="E28" s="442">
        <f t="shared" si="5"/>
        <v>6062499</v>
      </c>
      <c r="F28" s="442">
        <f t="shared" si="5"/>
        <v>0</v>
      </c>
      <c r="G28" s="442">
        <f t="shared" si="5"/>
        <v>0</v>
      </c>
      <c r="H28" s="442">
        <f t="shared" si="5"/>
        <v>0</v>
      </c>
      <c r="I28" s="442">
        <f t="shared" si="5"/>
        <v>0</v>
      </c>
      <c r="J28" s="442">
        <f>+F28+G28</f>
        <v>0</v>
      </c>
      <c r="K28" s="442">
        <f>+J28-D28</f>
        <v>-27081011.379999999</v>
      </c>
      <c r="L28" s="373">
        <v>1</v>
      </c>
      <c r="M28" s="369" t="s">
        <v>1564</v>
      </c>
    </row>
    <row r="29" spans="2:13" s="181" customFormat="1" ht="12">
      <c r="B29" s="453"/>
      <c r="C29" s="442"/>
      <c r="D29" s="442"/>
      <c r="E29" s="442"/>
      <c r="F29" s="442"/>
      <c r="G29" s="442"/>
      <c r="H29" s="442"/>
      <c r="I29" s="442"/>
      <c r="J29" s="442"/>
      <c r="K29" s="442"/>
      <c r="L29" s="374"/>
      <c r="M29" s="264"/>
    </row>
    <row r="30" spans="2:13" s="181" customFormat="1" ht="12">
      <c r="B30" s="453"/>
      <c r="C30" s="442"/>
      <c r="D30" s="442"/>
      <c r="E30" s="442"/>
      <c r="F30" s="442"/>
      <c r="G30" s="442"/>
      <c r="H30" s="442"/>
      <c r="I30" s="442"/>
      <c r="J30" s="442"/>
      <c r="K30" s="442"/>
      <c r="L30" s="374"/>
      <c r="M30" s="264"/>
    </row>
    <row r="31" spans="2:13" s="181" customFormat="1" ht="12">
      <c r="B31" s="454">
        <v>8000</v>
      </c>
      <c r="C31" s="442">
        <v>0</v>
      </c>
      <c r="D31" s="442">
        <v>0</v>
      </c>
      <c r="E31" s="442">
        <v>0</v>
      </c>
      <c r="F31" s="449">
        <v>0</v>
      </c>
      <c r="G31" s="442">
        <v>0</v>
      </c>
      <c r="H31" s="442">
        <v>0</v>
      </c>
      <c r="I31" s="449">
        <v>0</v>
      </c>
      <c r="J31" s="442">
        <f>+F31+G31</f>
        <v>0</v>
      </c>
      <c r="K31" s="442">
        <f>+J31-D31</f>
        <v>0</v>
      </c>
      <c r="L31" s="374"/>
      <c r="M31" s="264"/>
    </row>
    <row r="32" spans="2:13" s="181" customFormat="1" ht="12">
      <c r="B32" s="454"/>
      <c r="C32" s="442"/>
      <c r="D32" s="442"/>
      <c r="E32" s="442"/>
      <c r="F32" s="449"/>
      <c r="G32" s="442"/>
      <c r="H32" s="442"/>
      <c r="I32" s="449"/>
      <c r="J32" s="442"/>
      <c r="K32" s="442"/>
      <c r="L32" s="374"/>
      <c r="M32" s="264"/>
    </row>
    <row r="33" spans="2:13" s="181" customFormat="1" ht="12">
      <c r="B33" s="454"/>
      <c r="C33" s="442"/>
      <c r="D33" s="442"/>
      <c r="E33" s="442"/>
      <c r="F33" s="449"/>
      <c r="G33" s="442"/>
      <c r="H33" s="442"/>
      <c r="I33" s="449"/>
      <c r="J33" s="442"/>
      <c r="K33" s="442"/>
      <c r="L33" s="374"/>
      <c r="M33" s="264"/>
    </row>
    <row r="34" spans="2:13" s="181" customFormat="1" ht="12">
      <c r="B34" s="454">
        <v>9000</v>
      </c>
      <c r="C34" s="442">
        <v>0</v>
      </c>
      <c r="D34" s="442">
        <v>0</v>
      </c>
      <c r="E34" s="442">
        <v>0</v>
      </c>
      <c r="F34" s="449">
        <v>0</v>
      </c>
      <c r="G34" s="442">
        <v>0</v>
      </c>
      <c r="H34" s="442">
        <v>0</v>
      </c>
      <c r="I34" s="449">
        <v>0</v>
      </c>
      <c r="J34" s="442">
        <f>+F34+G34</f>
        <v>0</v>
      </c>
      <c r="K34" s="442">
        <f>+J34-D34</f>
        <v>0</v>
      </c>
      <c r="L34" s="374"/>
      <c r="M34" s="264"/>
    </row>
    <row r="35" spans="2:13" s="181" customFormat="1" ht="12">
      <c r="B35" s="454"/>
      <c r="C35" s="442"/>
      <c r="D35" s="442"/>
      <c r="E35" s="442"/>
      <c r="F35" s="449"/>
      <c r="G35" s="442"/>
      <c r="H35" s="442"/>
      <c r="I35" s="449"/>
      <c r="J35" s="442"/>
      <c r="K35" s="442"/>
      <c r="L35" s="374"/>
      <c r="M35" s="264"/>
    </row>
    <row r="36" spans="2:13" s="181" customFormat="1" ht="10.8" customHeight="1">
      <c r="B36" s="455"/>
      <c r="C36" s="442"/>
      <c r="D36" s="442"/>
      <c r="E36" s="442"/>
      <c r="F36" s="449"/>
      <c r="G36" s="442"/>
      <c r="H36" s="442"/>
      <c r="I36" s="449"/>
      <c r="J36" s="442"/>
      <c r="K36" s="442"/>
      <c r="L36" s="375"/>
      <c r="M36" s="265"/>
    </row>
    <row r="37" spans="2:13" s="181" customFormat="1" ht="45.6" customHeight="1">
      <c r="B37" s="255" t="s">
        <v>80</v>
      </c>
      <c r="C37" s="321">
        <f>SUM(C38:C59)</f>
        <v>1181904372</v>
      </c>
      <c r="D37" s="321">
        <f>SUM(D38:D59)</f>
        <v>1146769872.76</v>
      </c>
      <c r="E37" s="321">
        <f>SUM(E38:E59)</f>
        <v>346382194.75999999</v>
      </c>
      <c r="F37" s="321">
        <f>SUM(F38:F59)</f>
        <v>108342357.82000002</v>
      </c>
      <c r="G37" s="321">
        <f>SUM(G38:G59)</f>
        <v>78803632.489999995</v>
      </c>
      <c r="H37" s="321">
        <f>SUM(H38:H61)</f>
        <v>108342357.82000002</v>
      </c>
      <c r="I37" s="321">
        <f>SUM(I38:I61)</f>
        <v>108342357.82000002</v>
      </c>
      <c r="J37" s="321">
        <f>SUM(J38:J64)</f>
        <v>187145990.31</v>
      </c>
      <c r="K37" s="321">
        <f>SUM(K38:K64)</f>
        <v>-959623882.45000005</v>
      </c>
      <c r="L37" s="376"/>
      <c r="M37" s="266"/>
    </row>
    <row r="38" spans="2:13" s="181" customFormat="1" ht="240">
      <c r="B38" s="456">
        <v>1000</v>
      </c>
      <c r="C38" s="442">
        <f>+C80</f>
        <v>479165165</v>
      </c>
      <c r="D38" s="442">
        <f t="shared" ref="D38:I38" si="6">+D80</f>
        <v>479165165</v>
      </c>
      <c r="E38" s="442">
        <f t="shared" si="6"/>
        <v>157184140</v>
      </c>
      <c r="F38" s="442">
        <f t="shared" si="6"/>
        <v>99375837.570000023</v>
      </c>
      <c r="G38" s="442">
        <f t="shared" si="6"/>
        <v>8399276.0500000007</v>
      </c>
      <c r="H38" s="442">
        <f t="shared" si="6"/>
        <v>99375837.570000023</v>
      </c>
      <c r="I38" s="442">
        <f t="shared" si="6"/>
        <v>99375837.570000023</v>
      </c>
      <c r="J38" s="446">
        <f>+F38+G38</f>
        <v>107775113.62000002</v>
      </c>
      <c r="K38" s="442">
        <f t="shared" ref="K38" si="7">+J38-D38</f>
        <v>-371390051.38</v>
      </c>
      <c r="L38" s="373">
        <v>1</v>
      </c>
      <c r="M38" s="369" t="s">
        <v>1560</v>
      </c>
    </row>
    <row r="39" spans="2:13" s="181" customFormat="1" ht="12">
      <c r="B39" s="453"/>
      <c r="C39" s="442"/>
      <c r="D39" s="442"/>
      <c r="E39" s="442"/>
      <c r="F39" s="442"/>
      <c r="G39" s="442"/>
      <c r="H39" s="442"/>
      <c r="I39" s="442"/>
      <c r="J39" s="447"/>
      <c r="K39" s="442"/>
      <c r="L39" s="263"/>
      <c r="M39" s="262"/>
    </row>
    <row r="40" spans="2:13" s="181" customFormat="1" ht="12">
      <c r="B40" s="453"/>
      <c r="C40" s="442"/>
      <c r="D40" s="442"/>
      <c r="E40" s="442"/>
      <c r="F40" s="442"/>
      <c r="G40" s="442"/>
      <c r="H40" s="442"/>
      <c r="I40" s="442"/>
      <c r="J40" s="448"/>
      <c r="K40" s="442"/>
      <c r="L40" s="263"/>
      <c r="M40" s="262"/>
    </row>
    <row r="41" spans="2:13" s="181" customFormat="1" ht="288">
      <c r="B41" s="453">
        <v>2000</v>
      </c>
      <c r="C41" s="442">
        <f>+C81</f>
        <v>82527029</v>
      </c>
      <c r="D41" s="442">
        <f t="shared" ref="D41:I41" si="8">+D81</f>
        <v>86192801</v>
      </c>
      <c r="E41" s="442">
        <f t="shared" si="8"/>
        <v>22772980</v>
      </c>
      <c r="F41" s="442">
        <f t="shared" si="8"/>
        <v>0</v>
      </c>
      <c r="G41" s="442">
        <f t="shared" si="8"/>
        <v>6294031.2799999993</v>
      </c>
      <c r="H41" s="442">
        <f t="shared" si="8"/>
        <v>0</v>
      </c>
      <c r="I41" s="442">
        <f t="shared" si="8"/>
        <v>0</v>
      </c>
      <c r="J41" s="446">
        <f>+F41+G41</f>
        <v>6294031.2799999993</v>
      </c>
      <c r="K41" s="442">
        <f t="shared" ref="K41" si="9">+J41-D41</f>
        <v>-79898769.719999999</v>
      </c>
      <c r="L41" s="373">
        <v>1</v>
      </c>
      <c r="M41" s="369" t="s">
        <v>1561</v>
      </c>
    </row>
    <row r="42" spans="2:13" s="181" customFormat="1" ht="12">
      <c r="B42" s="453"/>
      <c r="C42" s="442"/>
      <c r="D42" s="442"/>
      <c r="E42" s="442"/>
      <c r="F42" s="442"/>
      <c r="G42" s="442"/>
      <c r="H42" s="442"/>
      <c r="I42" s="442"/>
      <c r="J42" s="447"/>
      <c r="K42" s="442"/>
      <c r="L42" s="263"/>
      <c r="M42" s="262"/>
    </row>
    <row r="43" spans="2:13" s="181" customFormat="1" ht="12">
      <c r="B43" s="453"/>
      <c r="C43" s="442"/>
      <c r="D43" s="442"/>
      <c r="E43" s="442"/>
      <c r="F43" s="442"/>
      <c r="G43" s="442"/>
      <c r="H43" s="442"/>
      <c r="I43" s="442"/>
      <c r="J43" s="448"/>
      <c r="K43" s="442"/>
      <c r="L43" s="263"/>
      <c r="M43" s="262"/>
    </row>
    <row r="44" spans="2:13" s="181" customFormat="1" ht="180">
      <c r="B44" s="453">
        <v>3000</v>
      </c>
      <c r="C44" s="442">
        <f>+C82</f>
        <v>59380203</v>
      </c>
      <c r="D44" s="442">
        <f t="shared" ref="D44:I44" si="10">+D82</f>
        <v>65074970.07</v>
      </c>
      <c r="E44" s="442">
        <f t="shared" si="10"/>
        <v>24693613.07</v>
      </c>
      <c r="F44" s="442">
        <f t="shared" si="10"/>
        <v>2751624.2300000004</v>
      </c>
      <c r="G44" s="442">
        <f t="shared" si="10"/>
        <v>0</v>
      </c>
      <c r="H44" s="442">
        <f t="shared" si="10"/>
        <v>2751624.2300000004</v>
      </c>
      <c r="I44" s="442">
        <f t="shared" si="10"/>
        <v>2751624.2300000004</v>
      </c>
      <c r="J44" s="446">
        <f>+F44+G44</f>
        <v>2751624.2300000004</v>
      </c>
      <c r="K44" s="442">
        <f t="shared" ref="K44" si="11">+J44-D44</f>
        <v>-62323345.840000004</v>
      </c>
      <c r="L44" s="373">
        <v>1</v>
      </c>
      <c r="M44" s="369" t="s">
        <v>1562</v>
      </c>
    </row>
    <row r="45" spans="2:13" s="181" customFormat="1" ht="12">
      <c r="B45" s="453"/>
      <c r="C45" s="442"/>
      <c r="D45" s="442"/>
      <c r="E45" s="442"/>
      <c r="F45" s="442"/>
      <c r="G45" s="442"/>
      <c r="H45" s="442"/>
      <c r="I45" s="442"/>
      <c r="J45" s="447"/>
      <c r="K45" s="442"/>
      <c r="L45" s="263"/>
      <c r="M45" s="262"/>
    </row>
    <row r="46" spans="2:13" s="181" customFormat="1" ht="12">
      <c r="B46" s="453"/>
      <c r="C46" s="442"/>
      <c r="D46" s="442"/>
      <c r="E46" s="442"/>
      <c r="F46" s="442"/>
      <c r="G46" s="442"/>
      <c r="H46" s="442"/>
      <c r="I46" s="442"/>
      <c r="J46" s="448"/>
      <c r="K46" s="442"/>
      <c r="L46" s="263"/>
      <c r="M46" s="262"/>
    </row>
    <row r="47" spans="2:13" s="181" customFormat="1" ht="12">
      <c r="B47" s="453">
        <v>4000</v>
      </c>
      <c r="C47" s="446">
        <v>0</v>
      </c>
      <c r="D47" s="446">
        <v>0</v>
      </c>
      <c r="E47" s="446">
        <v>0</v>
      </c>
      <c r="F47" s="450">
        <v>0</v>
      </c>
      <c r="G47" s="446">
        <v>0</v>
      </c>
      <c r="H47" s="446">
        <v>0</v>
      </c>
      <c r="I47" s="446">
        <v>0</v>
      </c>
      <c r="J47" s="442">
        <f>+F47+G47</f>
        <v>0</v>
      </c>
      <c r="K47" s="442">
        <f>+J47-D47</f>
        <v>0</v>
      </c>
      <c r="L47" s="263"/>
      <c r="M47" s="262"/>
    </row>
    <row r="48" spans="2:13" s="181" customFormat="1" ht="12">
      <c r="B48" s="453"/>
      <c r="C48" s="447"/>
      <c r="D48" s="447"/>
      <c r="E48" s="447"/>
      <c r="F48" s="451"/>
      <c r="G48" s="447"/>
      <c r="H48" s="447"/>
      <c r="I48" s="447"/>
      <c r="J48" s="442"/>
      <c r="K48" s="442"/>
      <c r="L48" s="263"/>
      <c r="M48" s="262"/>
    </row>
    <row r="49" spans="2:13" s="181" customFormat="1" ht="12">
      <c r="B49" s="453"/>
      <c r="C49" s="448"/>
      <c r="D49" s="448"/>
      <c r="E49" s="448"/>
      <c r="F49" s="452"/>
      <c r="G49" s="448"/>
      <c r="H49" s="448"/>
      <c r="I49" s="448"/>
      <c r="J49" s="442"/>
      <c r="K49" s="442"/>
      <c r="L49" s="263"/>
      <c r="M49" s="262"/>
    </row>
    <row r="50" spans="2:13" s="181" customFormat="1" ht="84">
      <c r="B50" s="454">
        <v>5000</v>
      </c>
      <c r="C50" s="442">
        <f>+C83</f>
        <v>16670000</v>
      </c>
      <c r="D50" s="442">
        <f t="shared" ref="D50:I50" si="12">+D83</f>
        <v>19340312</v>
      </c>
      <c r="E50" s="442">
        <f t="shared" si="12"/>
        <v>3950000</v>
      </c>
      <c r="F50" s="442">
        <f t="shared" si="12"/>
        <v>0</v>
      </c>
      <c r="G50" s="442">
        <f t="shared" si="12"/>
        <v>0</v>
      </c>
      <c r="H50" s="442">
        <f t="shared" si="12"/>
        <v>0</v>
      </c>
      <c r="I50" s="442">
        <f t="shared" si="12"/>
        <v>0</v>
      </c>
      <c r="J50" s="446">
        <f>+F50+G50</f>
        <v>0</v>
      </c>
      <c r="K50" s="442">
        <f t="shared" ref="K50" si="13">+J50-D50</f>
        <v>-19340312</v>
      </c>
      <c r="L50" s="373">
        <v>1</v>
      </c>
      <c r="M50" s="369" t="s">
        <v>1565</v>
      </c>
    </row>
    <row r="51" spans="2:13" s="181" customFormat="1" ht="12">
      <c r="B51" s="454"/>
      <c r="C51" s="442"/>
      <c r="D51" s="442"/>
      <c r="E51" s="442"/>
      <c r="F51" s="442"/>
      <c r="G51" s="442"/>
      <c r="H51" s="442"/>
      <c r="I51" s="442"/>
      <c r="J51" s="447"/>
      <c r="K51" s="442"/>
      <c r="L51" s="263"/>
      <c r="M51" s="262"/>
    </row>
    <row r="52" spans="2:13" s="181" customFormat="1" ht="12">
      <c r="B52" s="454"/>
      <c r="C52" s="442"/>
      <c r="D52" s="442"/>
      <c r="E52" s="442"/>
      <c r="F52" s="442"/>
      <c r="G52" s="442"/>
      <c r="H52" s="442"/>
      <c r="I52" s="442"/>
      <c r="J52" s="448"/>
      <c r="K52" s="442"/>
      <c r="L52" s="263"/>
      <c r="M52" s="262"/>
    </row>
    <row r="53" spans="2:13" s="181" customFormat="1" ht="228">
      <c r="B53" s="454">
        <v>6000</v>
      </c>
      <c r="C53" s="442">
        <f>+C84</f>
        <v>544161975</v>
      </c>
      <c r="D53" s="442">
        <f t="shared" ref="D53:I53" si="14">+D84</f>
        <v>496996624.69</v>
      </c>
      <c r="E53" s="442">
        <f t="shared" si="14"/>
        <v>137781461.69</v>
      </c>
      <c r="F53" s="442">
        <f t="shared" si="14"/>
        <v>6214896.0200000005</v>
      </c>
      <c r="G53" s="442">
        <f t="shared" si="14"/>
        <v>64110325.159999996</v>
      </c>
      <c r="H53" s="442">
        <f t="shared" si="14"/>
        <v>6214896.0200000005</v>
      </c>
      <c r="I53" s="442">
        <f t="shared" si="14"/>
        <v>6214896.0200000005</v>
      </c>
      <c r="J53" s="446">
        <f>+F53+G53</f>
        <v>70325221.179999992</v>
      </c>
      <c r="K53" s="442">
        <f t="shared" ref="K53" si="15">+J53-D53</f>
        <v>-426671403.50999999</v>
      </c>
      <c r="L53" s="373">
        <v>1</v>
      </c>
      <c r="M53" s="369" t="s">
        <v>1566</v>
      </c>
    </row>
    <row r="54" spans="2:13" s="181" customFormat="1" ht="12.75" customHeight="1">
      <c r="B54" s="454"/>
      <c r="C54" s="442"/>
      <c r="D54" s="442"/>
      <c r="E54" s="442"/>
      <c r="F54" s="442"/>
      <c r="G54" s="442"/>
      <c r="H54" s="442"/>
      <c r="I54" s="442"/>
      <c r="J54" s="447"/>
      <c r="K54" s="442"/>
      <c r="L54" s="263"/>
      <c r="M54" s="262"/>
    </row>
    <row r="55" spans="2:13" s="181" customFormat="1" ht="12">
      <c r="B55" s="454"/>
      <c r="C55" s="442"/>
      <c r="D55" s="442"/>
      <c r="E55" s="442"/>
      <c r="F55" s="442"/>
      <c r="G55" s="442"/>
      <c r="H55" s="442"/>
      <c r="I55" s="442"/>
      <c r="J55" s="448"/>
      <c r="K55" s="442"/>
      <c r="L55" s="263"/>
      <c r="M55" s="262"/>
    </row>
    <row r="56" spans="2:13" s="181" customFormat="1" ht="12">
      <c r="B56" s="454">
        <v>7000</v>
      </c>
      <c r="C56" s="446">
        <v>0</v>
      </c>
      <c r="D56" s="446">
        <v>0</v>
      </c>
      <c r="E56" s="446">
        <v>0</v>
      </c>
      <c r="F56" s="450">
        <v>0</v>
      </c>
      <c r="G56" s="446">
        <v>0</v>
      </c>
      <c r="H56" s="446">
        <v>0</v>
      </c>
      <c r="I56" s="446">
        <v>0</v>
      </c>
      <c r="J56" s="442">
        <f t="shared" ref="J56" si="16">+F56+G56</f>
        <v>0</v>
      </c>
      <c r="K56" s="442">
        <f t="shared" ref="K56" si="17">+J56-D56</f>
        <v>0</v>
      </c>
      <c r="L56" s="263"/>
      <c r="M56" s="262"/>
    </row>
    <row r="57" spans="2:13" s="181" customFormat="1" ht="12">
      <c r="B57" s="454"/>
      <c r="C57" s="447"/>
      <c r="D57" s="447"/>
      <c r="E57" s="447"/>
      <c r="F57" s="451"/>
      <c r="G57" s="447"/>
      <c r="H57" s="447"/>
      <c r="I57" s="447"/>
      <c r="J57" s="442"/>
      <c r="K57" s="442"/>
      <c r="L57" s="263"/>
      <c r="M57" s="262"/>
    </row>
    <row r="58" spans="2:13" s="181" customFormat="1" ht="12">
      <c r="B58" s="454"/>
      <c r="C58" s="448"/>
      <c r="D58" s="448"/>
      <c r="E58" s="448"/>
      <c r="F58" s="452"/>
      <c r="G58" s="448"/>
      <c r="H58" s="448"/>
      <c r="I58" s="448"/>
      <c r="J58" s="442"/>
      <c r="K58" s="442"/>
      <c r="L58" s="263"/>
      <c r="M58" s="262"/>
    </row>
    <row r="59" spans="2:13" s="181" customFormat="1" ht="12.75" customHeight="1">
      <c r="B59" s="454">
        <v>8000</v>
      </c>
      <c r="C59" s="446">
        <v>0</v>
      </c>
      <c r="D59" s="446">
        <v>0</v>
      </c>
      <c r="E59" s="446">
        <v>0</v>
      </c>
      <c r="F59" s="450">
        <v>0</v>
      </c>
      <c r="G59" s="446">
        <v>0</v>
      </c>
      <c r="H59" s="446">
        <v>0</v>
      </c>
      <c r="I59" s="446">
        <v>0</v>
      </c>
      <c r="J59" s="442">
        <f t="shared" ref="J59" si="18">+F59+G59</f>
        <v>0</v>
      </c>
      <c r="K59" s="442">
        <f t="shared" ref="K59" si="19">+J59-D59</f>
        <v>0</v>
      </c>
      <c r="L59" s="263"/>
      <c r="M59" s="262"/>
    </row>
    <row r="60" spans="2:13" s="181" customFormat="1" ht="12.75" customHeight="1">
      <c r="B60" s="454"/>
      <c r="C60" s="447"/>
      <c r="D60" s="447"/>
      <c r="E60" s="447"/>
      <c r="F60" s="451"/>
      <c r="G60" s="447"/>
      <c r="H60" s="447"/>
      <c r="I60" s="447"/>
      <c r="J60" s="442"/>
      <c r="K60" s="442"/>
      <c r="L60" s="263"/>
      <c r="M60" s="262"/>
    </row>
    <row r="61" spans="2:13" s="181" customFormat="1" ht="12">
      <c r="B61" s="454"/>
      <c r="C61" s="448"/>
      <c r="D61" s="448"/>
      <c r="E61" s="448"/>
      <c r="F61" s="452"/>
      <c r="G61" s="448"/>
      <c r="H61" s="448"/>
      <c r="I61" s="448"/>
      <c r="J61" s="442"/>
      <c r="K61" s="442"/>
      <c r="L61" s="263"/>
      <c r="M61" s="262"/>
    </row>
    <row r="62" spans="2:13" s="181" customFormat="1" ht="12">
      <c r="B62" s="454">
        <v>9000</v>
      </c>
      <c r="C62" s="446">
        <v>0</v>
      </c>
      <c r="D62" s="446">
        <v>0</v>
      </c>
      <c r="E62" s="446">
        <v>0</v>
      </c>
      <c r="F62" s="450">
        <v>0</v>
      </c>
      <c r="G62" s="446">
        <v>0</v>
      </c>
      <c r="H62" s="446">
        <v>0</v>
      </c>
      <c r="I62" s="446">
        <v>0</v>
      </c>
      <c r="J62" s="442">
        <f t="shared" ref="J62" si="20">+F62+G62</f>
        <v>0</v>
      </c>
      <c r="K62" s="442">
        <f t="shared" ref="K62" si="21">+J62-D62</f>
        <v>0</v>
      </c>
      <c r="L62" s="374"/>
      <c r="M62" s="264"/>
    </row>
    <row r="63" spans="2:13" s="181" customFormat="1" ht="12">
      <c r="B63" s="454"/>
      <c r="C63" s="447"/>
      <c r="D63" s="447"/>
      <c r="E63" s="447"/>
      <c r="F63" s="451"/>
      <c r="G63" s="447"/>
      <c r="H63" s="447"/>
      <c r="I63" s="447"/>
      <c r="J63" s="442"/>
      <c r="K63" s="442"/>
      <c r="L63" s="374"/>
      <c r="M63" s="264"/>
    </row>
    <row r="64" spans="2:13" s="181" customFormat="1" ht="12">
      <c r="B64" s="454"/>
      <c r="C64" s="448"/>
      <c r="D64" s="448"/>
      <c r="E64" s="448"/>
      <c r="F64" s="452"/>
      <c r="G64" s="448"/>
      <c r="H64" s="448"/>
      <c r="I64" s="448"/>
      <c r="J64" s="442"/>
      <c r="K64" s="442"/>
      <c r="L64" s="374"/>
      <c r="M64" s="264"/>
    </row>
    <row r="65" spans="2:13" s="181" customFormat="1" ht="30" customHeight="1">
      <c r="B65" s="258" t="s">
        <v>81</v>
      </c>
      <c r="C65" s="267">
        <f>+C9+C37</f>
        <v>3114028349</v>
      </c>
      <c r="D65" s="267">
        <f t="shared" ref="D65:J65" si="22">+D9+D37</f>
        <v>3071761769.6500001</v>
      </c>
      <c r="E65" s="267">
        <f t="shared" si="22"/>
        <v>913245242.26999998</v>
      </c>
      <c r="F65" s="267">
        <f t="shared" si="22"/>
        <v>387892761.28000009</v>
      </c>
      <c r="G65" s="267">
        <f t="shared" si="22"/>
        <v>582122024.92999995</v>
      </c>
      <c r="H65" s="267">
        <f t="shared" si="22"/>
        <v>387892761.28000009</v>
      </c>
      <c r="I65" s="267">
        <f t="shared" si="22"/>
        <v>387460354.28000009</v>
      </c>
      <c r="J65" s="267">
        <f t="shared" si="22"/>
        <v>970014786.21000004</v>
      </c>
      <c r="K65" s="267">
        <f>+K9+K37</f>
        <v>-2101746983.4400003</v>
      </c>
      <c r="L65" s="377"/>
      <c r="M65" s="268"/>
    </row>
    <row r="66" spans="2:13" hidden="1">
      <c r="B66" s="57"/>
      <c r="C66" s="57"/>
      <c r="D66" s="57"/>
      <c r="E66" s="57"/>
      <c r="F66" s="57"/>
      <c r="G66" s="57"/>
    </row>
    <row r="67" spans="2:13" ht="8.4" hidden="1" customHeight="1">
      <c r="B67" s="58"/>
      <c r="C67" s="58"/>
      <c r="D67" s="58"/>
      <c r="E67" s="58"/>
      <c r="F67" s="58"/>
      <c r="G67" s="58"/>
    </row>
    <row r="68" spans="2:13" hidden="1">
      <c r="B68" s="59"/>
      <c r="C68" s="59"/>
      <c r="D68" s="59"/>
      <c r="E68" s="59"/>
      <c r="F68" s="59"/>
      <c r="G68" s="59"/>
    </row>
    <row r="69" spans="2:13" hidden="1"/>
    <row r="70" spans="2:13" hidden="1"/>
    <row r="71" spans="2:13" hidden="1">
      <c r="C71" s="322"/>
      <c r="D71" s="322"/>
      <c r="E71" s="322"/>
      <c r="F71" s="322"/>
      <c r="G71" s="322"/>
      <c r="H71" s="322"/>
      <c r="I71" s="322"/>
      <c r="J71" s="322"/>
    </row>
    <row r="72" spans="2:13" ht="14.4" hidden="1">
      <c r="B72" s="380" t="s">
        <v>244</v>
      </c>
      <c r="C72" s="383" t="s">
        <v>245</v>
      </c>
      <c r="D72" s="383" t="s">
        <v>246</v>
      </c>
      <c r="E72" s="383" t="s">
        <v>247</v>
      </c>
      <c r="F72" s="383" t="s">
        <v>248</v>
      </c>
      <c r="G72" s="383" t="s">
        <v>249</v>
      </c>
      <c r="H72" s="383" t="s">
        <v>250</v>
      </c>
      <c r="I72" s="383" t="s">
        <v>251</v>
      </c>
      <c r="J72" s="322"/>
      <c r="K72" s="370"/>
      <c r="L72" s="254"/>
      <c r="M72" s="1"/>
    </row>
    <row r="73" spans="2:13" ht="14.4" hidden="1">
      <c r="B73" s="382" t="s">
        <v>252</v>
      </c>
      <c r="C73" s="384">
        <v>1932123977</v>
      </c>
      <c r="D73" s="384">
        <v>1924991896.8900001</v>
      </c>
      <c r="E73" s="384">
        <v>566863047.50999999</v>
      </c>
      <c r="F73" s="384">
        <v>279550403.46000004</v>
      </c>
      <c r="G73" s="384">
        <v>503318392.44</v>
      </c>
      <c r="H73" s="384">
        <v>279550403.46000004</v>
      </c>
      <c r="I73" s="384">
        <v>279117996.46000004</v>
      </c>
      <c r="J73" s="322"/>
      <c r="K73" s="370"/>
      <c r="L73" s="254"/>
      <c r="M73" s="1"/>
    </row>
    <row r="74" spans="2:13" hidden="1">
      <c r="B74" s="379" t="s">
        <v>253</v>
      </c>
      <c r="C74" s="385">
        <v>703570967</v>
      </c>
      <c r="D74" s="385">
        <v>703570967</v>
      </c>
      <c r="E74" s="385">
        <v>211627119</v>
      </c>
      <c r="F74" s="385">
        <v>145038754.44000006</v>
      </c>
      <c r="G74" s="385">
        <v>36816404.06000001</v>
      </c>
      <c r="H74" s="385">
        <v>145038754.44000006</v>
      </c>
      <c r="I74" s="385">
        <v>145038754.44000006</v>
      </c>
      <c r="J74" s="322"/>
      <c r="K74" s="370"/>
      <c r="L74" s="254"/>
      <c r="M74" s="1"/>
    </row>
    <row r="75" spans="2:13" hidden="1">
      <c r="B75" s="379" t="s">
        <v>254</v>
      </c>
      <c r="C75" s="385">
        <v>196366391</v>
      </c>
      <c r="D75" s="385">
        <v>177226450</v>
      </c>
      <c r="E75" s="385">
        <v>55982173.539999999</v>
      </c>
      <c r="F75" s="385">
        <v>26323517.329999998</v>
      </c>
      <c r="G75" s="385">
        <v>110870917.94000001</v>
      </c>
      <c r="H75" s="385">
        <v>26323517.329999998</v>
      </c>
      <c r="I75" s="385">
        <v>26323517.329999998</v>
      </c>
      <c r="J75" s="322"/>
      <c r="K75" s="370"/>
      <c r="L75" s="254"/>
      <c r="M75" s="1"/>
    </row>
    <row r="76" spans="2:13" hidden="1">
      <c r="B76" s="379" t="s">
        <v>255</v>
      </c>
      <c r="C76" s="385">
        <v>795563375</v>
      </c>
      <c r="D76" s="385">
        <v>801084595.50999999</v>
      </c>
      <c r="E76" s="385">
        <v>224621466.97</v>
      </c>
      <c r="F76" s="385">
        <v>98848762.689999998</v>
      </c>
      <c r="G76" s="385">
        <v>241050938.01999998</v>
      </c>
      <c r="H76" s="385">
        <v>98848762.689999998</v>
      </c>
      <c r="I76" s="385">
        <v>98848762.689999998</v>
      </c>
      <c r="J76" s="322"/>
      <c r="K76" s="370"/>
      <c r="L76" s="254"/>
      <c r="M76" s="1"/>
    </row>
    <row r="77" spans="2:13" hidden="1">
      <c r="B77" s="379" t="s">
        <v>256</v>
      </c>
      <c r="C77" s="385">
        <v>202373244</v>
      </c>
      <c r="D77" s="385">
        <v>216028873</v>
      </c>
      <c r="E77" s="385">
        <v>68569789</v>
      </c>
      <c r="F77" s="385">
        <v>9339369</v>
      </c>
      <c r="G77" s="385">
        <v>114580132.42</v>
      </c>
      <c r="H77" s="385">
        <v>9339369</v>
      </c>
      <c r="I77" s="385">
        <v>8906962</v>
      </c>
      <c r="J77" s="322"/>
      <c r="K77" s="370"/>
      <c r="L77" s="254"/>
      <c r="M77" s="1"/>
    </row>
    <row r="78" spans="2:13" hidden="1">
      <c r="B78" s="379" t="s">
        <v>257</v>
      </c>
      <c r="C78" s="385">
        <v>34250000</v>
      </c>
      <c r="D78" s="385">
        <v>27081011.379999999</v>
      </c>
      <c r="E78" s="385">
        <v>6062499</v>
      </c>
      <c r="F78" s="385">
        <v>0</v>
      </c>
      <c r="G78" s="385">
        <v>0</v>
      </c>
      <c r="H78" s="385">
        <v>0</v>
      </c>
      <c r="I78" s="385">
        <v>0</v>
      </c>
      <c r="J78" s="322"/>
      <c r="K78" s="370"/>
      <c r="L78" s="254"/>
      <c r="M78" s="1"/>
    </row>
    <row r="79" spans="2:13" ht="14.4" hidden="1">
      <c r="B79" s="382" t="s">
        <v>258</v>
      </c>
      <c r="C79" s="384">
        <v>1181904372</v>
      </c>
      <c r="D79" s="384">
        <v>1146769872.76</v>
      </c>
      <c r="E79" s="384">
        <v>346382194.75999999</v>
      </c>
      <c r="F79" s="384">
        <v>108342357.82000002</v>
      </c>
      <c r="G79" s="384">
        <v>78803632.489999995</v>
      </c>
      <c r="H79" s="384">
        <v>108342357.82000002</v>
      </c>
      <c r="I79" s="384">
        <v>108342357.82000002</v>
      </c>
      <c r="J79" s="322"/>
      <c r="K79" s="370"/>
      <c r="L79" s="254"/>
      <c r="M79" s="1"/>
    </row>
    <row r="80" spans="2:13" hidden="1">
      <c r="B80" s="379" t="s">
        <v>253</v>
      </c>
      <c r="C80" s="385">
        <v>479165165</v>
      </c>
      <c r="D80" s="385">
        <v>479165165</v>
      </c>
      <c r="E80" s="385">
        <v>157184140</v>
      </c>
      <c r="F80" s="385">
        <v>99375837.570000023</v>
      </c>
      <c r="G80" s="385">
        <v>8399276.0500000007</v>
      </c>
      <c r="H80" s="385">
        <v>99375837.570000023</v>
      </c>
      <c r="I80" s="385">
        <v>99375837.570000023</v>
      </c>
      <c r="J80" s="322"/>
      <c r="K80" s="370"/>
      <c r="L80" s="254"/>
      <c r="M80" s="1"/>
    </row>
    <row r="81" spans="2:13" hidden="1">
      <c r="B81" s="379" t="s">
        <v>254</v>
      </c>
      <c r="C81" s="385">
        <v>82527029</v>
      </c>
      <c r="D81" s="385">
        <v>86192801</v>
      </c>
      <c r="E81" s="385">
        <v>22772980</v>
      </c>
      <c r="F81" s="385">
        <v>0</v>
      </c>
      <c r="G81" s="385">
        <v>6294031.2799999993</v>
      </c>
      <c r="H81" s="385">
        <v>0</v>
      </c>
      <c r="I81" s="385">
        <v>0</v>
      </c>
      <c r="J81" s="322"/>
      <c r="K81" s="370">
        <f>+G65+F65</f>
        <v>970014786.21000004</v>
      </c>
      <c r="L81" s="254"/>
      <c r="M81" s="1"/>
    </row>
    <row r="82" spans="2:13" hidden="1">
      <c r="B82" s="379" t="s">
        <v>255</v>
      </c>
      <c r="C82" s="385">
        <v>59380203</v>
      </c>
      <c r="D82" s="385">
        <v>65074970.07</v>
      </c>
      <c r="E82" s="385">
        <v>24693613.07</v>
      </c>
      <c r="F82" s="385">
        <v>2751624.2300000004</v>
      </c>
      <c r="G82" s="385">
        <v>0</v>
      </c>
      <c r="H82" s="385">
        <v>2751624.2300000004</v>
      </c>
      <c r="I82" s="385">
        <v>2751624.2300000004</v>
      </c>
      <c r="J82" s="322"/>
      <c r="K82" s="370">
        <f>+K81-D65</f>
        <v>-2101746983.4400001</v>
      </c>
      <c r="L82" s="254"/>
      <c r="M82" s="1"/>
    </row>
    <row r="83" spans="2:13" hidden="1">
      <c r="B83" s="379" t="s">
        <v>259</v>
      </c>
      <c r="C83" s="385">
        <v>16670000</v>
      </c>
      <c r="D83" s="385">
        <v>19340312</v>
      </c>
      <c r="E83" s="385">
        <v>3950000</v>
      </c>
      <c r="F83" s="385">
        <v>0</v>
      </c>
      <c r="G83" s="385">
        <v>0</v>
      </c>
      <c r="H83" s="385">
        <v>0</v>
      </c>
      <c r="I83" s="385">
        <v>0</v>
      </c>
      <c r="J83" s="322"/>
      <c r="K83" s="370"/>
      <c r="L83" s="254"/>
      <c r="M83" s="1"/>
    </row>
    <row r="84" spans="2:13" hidden="1">
      <c r="B84" s="379" t="s">
        <v>260</v>
      </c>
      <c r="C84" s="385">
        <v>544161975</v>
      </c>
      <c r="D84" s="385">
        <v>496996624.69</v>
      </c>
      <c r="E84" s="385">
        <v>137781461.69</v>
      </c>
      <c r="F84" s="385">
        <v>6214896.0200000005</v>
      </c>
      <c r="G84" s="385">
        <v>64110325.159999996</v>
      </c>
      <c r="H84" s="385">
        <v>6214896.0200000005</v>
      </c>
      <c r="I84" s="385">
        <v>6214896.0200000005</v>
      </c>
      <c r="J84" s="322"/>
      <c r="K84" s="370"/>
      <c r="L84" s="254"/>
      <c r="M84" s="1"/>
    </row>
    <row r="85" spans="2:13" ht="14.4" hidden="1">
      <c r="B85" s="381" t="s">
        <v>261</v>
      </c>
      <c r="C85" s="386">
        <v>3114028349</v>
      </c>
      <c r="D85" s="386">
        <v>3071761769.6500006</v>
      </c>
      <c r="E85" s="386">
        <v>913245242.26999998</v>
      </c>
      <c r="F85" s="386">
        <v>387892761.28000009</v>
      </c>
      <c r="G85" s="386">
        <v>582122024.92999995</v>
      </c>
      <c r="H85" s="386">
        <v>387892761.28000009</v>
      </c>
      <c r="I85" s="386">
        <v>387460354.28000009</v>
      </c>
      <c r="J85" s="322"/>
      <c r="K85" s="370"/>
      <c r="L85" s="254"/>
      <c r="M85" s="1"/>
    </row>
    <row r="86" spans="2:13" hidden="1">
      <c r="C86" s="322"/>
      <c r="D86" s="322"/>
      <c r="E86" s="322"/>
      <c r="F86" s="322"/>
      <c r="G86" s="322"/>
      <c r="H86" s="322"/>
      <c r="I86" s="322"/>
      <c r="J86" s="322"/>
    </row>
    <row r="87" spans="2:13" hidden="1"/>
  </sheetData>
  <sheetProtection formatColumns="0" formatRows="0"/>
  <mergeCells count="189">
    <mergeCell ref="B2:M2"/>
    <mergeCell ref="B4:D4"/>
    <mergeCell ref="E4:M4"/>
    <mergeCell ref="B5:D5"/>
    <mergeCell ref="E5:M5"/>
    <mergeCell ref="C7:J7"/>
    <mergeCell ref="B7:B8"/>
    <mergeCell ref="B10:B12"/>
    <mergeCell ref="B13:B15"/>
    <mergeCell ref="E10:E12"/>
    <mergeCell ref="E13:E15"/>
    <mergeCell ref="H10:H12"/>
    <mergeCell ref="H13:H15"/>
    <mergeCell ref="K10:K12"/>
    <mergeCell ref="K13:K15"/>
    <mergeCell ref="B16:B18"/>
    <mergeCell ref="B19:B21"/>
    <mergeCell ref="B22:B24"/>
    <mergeCell ref="B25:B27"/>
    <mergeCell ref="B28:B30"/>
    <mergeCell ref="B31:B33"/>
    <mergeCell ref="B34:B36"/>
    <mergeCell ref="B38:B40"/>
    <mergeCell ref="B41:B43"/>
    <mergeCell ref="B44:B46"/>
    <mergeCell ref="B47:B49"/>
    <mergeCell ref="B50:B52"/>
    <mergeCell ref="B53:B55"/>
    <mergeCell ref="B56:B58"/>
    <mergeCell ref="B59:B61"/>
    <mergeCell ref="B62:B64"/>
    <mergeCell ref="C10:C12"/>
    <mergeCell ref="C13:C15"/>
    <mergeCell ref="C16:C18"/>
    <mergeCell ref="C19:C21"/>
    <mergeCell ref="C22:C24"/>
    <mergeCell ref="C25:C27"/>
    <mergeCell ref="C28:C30"/>
    <mergeCell ref="C31:C33"/>
    <mergeCell ref="C34:C36"/>
    <mergeCell ref="C38:C40"/>
    <mergeCell ref="C41:C43"/>
    <mergeCell ref="C44:C46"/>
    <mergeCell ref="C47:C49"/>
    <mergeCell ref="C50:C52"/>
    <mergeCell ref="C53:C55"/>
    <mergeCell ref="C56:C58"/>
    <mergeCell ref="C59:C61"/>
    <mergeCell ref="C62:C64"/>
    <mergeCell ref="D10:D12"/>
    <mergeCell ref="D13:D15"/>
    <mergeCell ref="D16:D18"/>
    <mergeCell ref="D19:D21"/>
    <mergeCell ref="D22:D24"/>
    <mergeCell ref="D25:D27"/>
    <mergeCell ref="D28:D30"/>
    <mergeCell ref="D31:D33"/>
    <mergeCell ref="D34:D36"/>
    <mergeCell ref="D38:D40"/>
    <mergeCell ref="D41:D43"/>
    <mergeCell ref="D44:D46"/>
    <mergeCell ref="D47:D49"/>
    <mergeCell ref="D50:D52"/>
    <mergeCell ref="D53:D55"/>
    <mergeCell ref="D56:D58"/>
    <mergeCell ref="D59:D61"/>
    <mergeCell ref="D62:D64"/>
    <mergeCell ref="E16:E18"/>
    <mergeCell ref="E19:E21"/>
    <mergeCell ref="E22:E24"/>
    <mergeCell ref="E25:E27"/>
    <mergeCell ref="E28:E30"/>
    <mergeCell ref="E31:E33"/>
    <mergeCell ref="E34:E36"/>
    <mergeCell ref="E38:E40"/>
    <mergeCell ref="E41:E43"/>
    <mergeCell ref="E44:E46"/>
    <mergeCell ref="E47:E49"/>
    <mergeCell ref="E50:E52"/>
    <mergeCell ref="E53:E55"/>
    <mergeCell ref="E56:E58"/>
    <mergeCell ref="E59:E61"/>
    <mergeCell ref="E62:E64"/>
    <mergeCell ref="F10:F12"/>
    <mergeCell ref="F13:F15"/>
    <mergeCell ref="F16:F18"/>
    <mergeCell ref="F19:F21"/>
    <mergeCell ref="F22:F24"/>
    <mergeCell ref="F25:F27"/>
    <mergeCell ref="F28:F30"/>
    <mergeCell ref="F31:F33"/>
    <mergeCell ref="F34:F36"/>
    <mergeCell ref="F38:F40"/>
    <mergeCell ref="F41:F43"/>
    <mergeCell ref="F44:F46"/>
    <mergeCell ref="F47:F49"/>
    <mergeCell ref="F50:F52"/>
    <mergeCell ref="F53:F55"/>
    <mergeCell ref="F56:F58"/>
    <mergeCell ref="F59:F61"/>
    <mergeCell ref="F62:F64"/>
    <mergeCell ref="G10:G12"/>
    <mergeCell ref="G13:G15"/>
    <mergeCell ref="G16:G18"/>
    <mergeCell ref="G19:G21"/>
    <mergeCell ref="G22:G24"/>
    <mergeCell ref="G25:G27"/>
    <mergeCell ref="G28:G30"/>
    <mergeCell ref="G31:G33"/>
    <mergeCell ref="G34:G36"/>
    <mergeCell ref="G38:G40"/>
    <mergeCell ref="G41:G43"/>
    <mergeCell ref="G44:G46"/>
    <mergeCell ref="G47:G49"/>
    <mergeCell ref="G50:G52"/>
    <mergeCell ref="G53:G55"/>
    <mergeCell ref="G56:G58"/>
    <mergeCell ref="G59:G61"/>
    <mergeCell ref="G62:G64"/>
    <mergeCell ref="H16:H18"/>
    <mergeCell ref="H19:H21"/>
    <mergeCell ref="H22:H24"/>
    <mergeCell ref="H25:H27"/>
    <mergeCell ref="H28:H30"/>
    <mergeCell ref="H31:H33"/>
    <mergeCell ref="H34:H36"/>
    <mergeCell ref="H38:H40"/>
    <mergeCell ref="H41:H43"/>
    <mergeCell ref="H44:H46"/>
    <mergeCell ref="H47:H49"/>
    <mergeCell ref="H50:H52"/>
    <mergeCell ref="H53:H55"/>
    <mergeCell ref="H56:H58"/>
    <mergeCell ref="H59:H61"/>
    <mergeCell ref="H62:H64"/>
    <mergeCell ref="I10:I12"/>
    <mergeCell ref="I13:I15"/>
    <mergeCell ref="I16:I18"/>
    <mergeCell ref="I19:I21"/>
    <mergeCell ref="I22:I24"/>
    <mergeCell ref="I25:I27"/>
    <mergeCell ref="I28:I30"/>
    <mergeCell ref="I31:I33"/>
    <mergeCell ref="I34:I36"/>
    <mergeCell ref="I38:I40"/>
    <mergeCell ref="I41:I43"/>
    <mergeCell ref="I44:I46"/>
    <mergeCell ref="I47:I49"/>
    <mergeCell ref="I50:I52"/>
    <mergeCell ref="I53:I55"/>
    <mergeCell ref="I56:I58"/>
    <mergeCell ref="I59:I61"/>
    <mergeCell ref="I62:I64"/>
    <mergeCell ref="J10:J12"/>
    <mergeCell ref="J13:J15"/>
    <mergeCell ref="J16:J18"/>
    <mergeCell ref="J19:J21"/>
    <mergeCell ref="J22:J24"/>
    <mergeCell ref="J25:J27"/>
    <mergeCell ref="J28:J30"/>
    <mergeCell ref="J31:J33"/>
    <mergeCell ref="J34:J36"/>
    <mergeCell ref="J38:J40"/>
    <mergeCell ref="J41:J43"/>
    <mergeCell ref="J44:J46"/>
    <mergeCell ref="J47:J49"/>
    <mergeCell ref="J50:J52"/>
    <mergeCell ref="J53:J55"/>
    <mergeCell ref="J56:J58"/>
    <mergeCell ref="J59:J61"/>
    <mergeCell ref="J62:J64"/>
    <mergeCell ref="K44:K46"/>
    <mergeCell ref="K47:K49"/>
    <mergeCell ref="K50:K52"/>
    <mergeCell ref="K53:K55"/>
    <mergeCell ref="K56:K58"/>
    <mergeCell ref="K59:K61"/>
    <mergeCell ref="K62:K64"/>
    <mergeCell ref="L7:L9"/>
    <mergeCell ref="M7:M9"/>
    <mergeCell ref="K16:K18"/>
    <mergeCell ref="K19:K21"/>
    <mergeCell ref="K22:K24"/>
    <mergeCell ref="K25:K27"/>
    <mergeCell ref="K28:K30"/>
    <mergeCell ref="K31:K33"/>
    <mergeCell ref="K34:K36"/>
    <mergeCell ref="K38:K40"/>
    <mergeCell ref="K41:K43"/>
  </mergeCells>
  <printOptions horizontalCentered="1"/>
  <pageMargins left="0.39370078740157499" right="0.39370078740157499" top="1.37795275590551" bottom="0.86614173228346403" header="0.39370078740157499" footer="0.59055118110236204"/>
  <pageSetup scale="43" fitToHeight="0" orientation="landscape" r:id="rId1"/>
  <headerFooter scaleWithDoc="0">
    <oddHeader>&amp;C&amp;G&amp;R</oddHeader>
    <oddFooter>&amp;R&amp;G</oddFooter>
  </headerFooter>
  <rowBreaks count="1" manualBreakCount="1">
    <brk id="67"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54"/>
  <sheetViews>
    <sheetView showGridLines="0" view="pageBreakPreview" topLeftCell="A8" zoomScale="70" zoomScaleNormal="70" zoomScaleSheetLayoutView="70" workbookViewId="0">
      <selection activeCell="M20" sqref="M20"/>
    </sheetView>
  </sheetViews>
  <sheetFormatPr baseColWidth="10" defaultColWidth="11.44140625" defaultRowHeight="13.8"/>
  <cols>
    <col min="1" max="1" width="0.88671875" style="1" customWidth="1"/>
    <col min="2" max="2" width="23.77734375" style="1" customWidth="1"/>
    <col min="3" max="4" width="15.109375" style="1" customWidth="1"/>
    <col min="5" max="5" width="16.21875" style="1" customWidth="1"/>
    <col min="6" max="6" width="15.109375" style="1" customWidth="1"/>
    <col min="7" max="7" width="17" style="1" customWidth="1"/>
    <col min="8" max="8" width="16.21875" style="1" customWidth="1"/>
    <col min="9" max="9" width="13.33203125" style="1" customWidth="1"/>
    <col min="10" max="10" width="17.33203125" style="1" customWidth="1"/>
    <col min="11" max="11" width="14.88671875" style="1" customWidth="1"/>
    <col min="12" max="12" width="13" style="236" customWidth="1"/>
    <col min="13" max="13" width="110.6640625" style="236" customWidth="1"/>
    <col min="14" max="14" width="4.21875" style="1" customWidth="1"/>
    <col min="15" max="16384" width="11.44140625" style="1"/>
  </cols>
  <sheetData>
    <row r="1" spans="1:13" ht="14.4" customHeight="1">
      <c r="L1" s="1"/>
      <c r="M1" s="1"/>
    </row>
    <row r="2" spans="1:13" ht="35.1" customHeight="1">
      <c r="B2" s="457" t="s">
        <v>82</v>
      </c>
      <c r="C2" s="457"/>
      <c r="D2" s="457"/>
      <c r="E2" s="457"/>
      <c r="F2" s="457"/>
      <c r="G2" s="457"/>
      <c r="H2" s="457"/>
      <c r="I2" s="457"/>
      <c r="J2" s="457"/>
      <c r="K2" s="457"/>
      <c r="L2" s="457"/>
      <c r="M2" s="457"/>
    </row>
    <row r="3" spans="1:13" ht="3" customHeight="1">
      <c r="B3" s="45"/>
      <c r="C3" s="45"/>
      <c r="D3" s="45"/>
      <c r="E3" s="45"/>
      <c r="F3" s="162"/>
      <c r="G3" s="162"/>
      <c r="H3" s="162"/>
      <c r="I3" s="162"/>
      <c r="J3" s="162"/>
      <c r="K3" s="162"/>
      <c r="L3" s="162"/>
      <c r="M3" s="162"/>
    </row>
    <row r="4" spans="1:13" ht="17.25" customHeight="1">
      <c r="B4" s="472" t="s">
        <v>64</v>
      </c>
      <c r="C4" s="473"/>
      <c r="D4" s="474"/>
      <c r="E4" s="475" t="s">
        <v>8</v>
      </c>
      <c r="F4" s="476"/>
      <c r="G4" s="476"/>
      <c r="H4" s="476"/>
      <c r="I4" s="476"/>
      <c r="J4" s="476"/>
      <c r="K4" s="476"/>
      <c r="L4" s="476"/>
      <c r="M4" s="477"/>
    </row>
    <row r="5" spans="1:13" ht="17.25" customHeight="1">
      <c r="B5" s="478" t="s">
        <v>9</v>
      </c>
      <c r="C5" s="479"/>
      <c r="D5" s="480"/>
      <c r="E5" s="481" t="s">
        <v>10</v>
      </c>
      <c r="F5" s="482"/>
      <c r="G5" s="482"/>
      <c r="H5" s="482"/>
      <c r="I5" s="482"/>
      <c r="J5" s="482"/>
      <c r="K5" s="482"/>
      <c r="L5" s="482"/>
      <c r="M5" s="483"/>
    </row>
    <row r="6" spans="1:13" ht="3" customHeight="1">
      <c r="B6" s="467"/>
      <c r="C6" s="467"/>
      <c r="D6" s="467"/>
      <c r="E6" s="467"/>
      <c r="F6" s="467"/>
      <c r="G6" s="467"/>
      <c r="H6" s="467"/>
      <c r="I6" s="467"/>
      <c r="J6" s="467"/>
      <c r="K6" s="467"/>
      <c r="L6" s="467"/>
      <c r="M6" s="467"/>
    </row>
    <row r="7" spans="1:13" s="234" customFormat="1" ht="41.4" customHeight="1">
      <c r="B7" s="465" t="s">
        <v>83</v>
      </c>
      <c r="C7" s="463" t="s">
        <v>66</v>
      </c>
      <c r="D7" s="464"/>
      <c r="E7" s="464"/>
      <c r="F7" s="464"/>
      <c r="G7" s="464"/>
      <c r="H7" s="464"/>
      <c r="I7" s="464"/>
      <c r="J7" s="464"/>
      <c r="K7" s="237" t="s">
        <v>67</v>
      </c>
      <c r="L7" s="463" t="s">
        <v>84</v>
      </c>
      <c r="M7" s="470" t="s">
        <v>85</v>
      </c>
    </row>
    <row r="8" spans="1:13" s="234" customFormat="1" ht="71.400000000000006" customHeight="1">
      <c r="B8" s="468"/>
      <c r="C8" s="153" t="s">
        <v>70</v>
      </c>
      <c r="D8" s="153" t="s">
        <v>71</v>
      </c>
      <c r="E8" s="153" t="s">
        <v>72</v>
      </c>
      <c r="F8" s="153" t="s">
        <v>73</v>
      </c>
      <c r="G8" s="153" t="s">
        <v>74</v>
      </c>
      <c r="H8" s="153" t="s">
        <v>75</v>
      </c>
      <c r="I8" s="153" t="s">
        <v>76</v>
      </c>
      <c r="J8" s="247" t="s">
        <v>86</v>
      </c>
      <c r="K8" s="247" t="s">
        <v>78</v>
      </c>
      <c r="L8" s="469"/>
      <c r="M8" s="471"/>
    </row>
    <row r="9" spans="1:13" s="235" customFormat="1" ht="23.25" customHeight="1">
      <c r="B9" s="238"/>
      <c r="C9" s="239"/>
      <c r="D9" s="239"/>
      <c r="E9" s="239"/>
      <c r="F9" s="239"/>
      <c r="G9" s="239"/>
      <c r="H9" s="239"/>
      <c r="I9" s="239"/>
      <c r="J9" s="248"/>
      <c r="K9" s="248" t="str">
        <f>IFERROR(((G9+F9)/$D9)*100,"")</f>
        <v/>
      </c>
      <c r="L9" s="249"/>
      <c r="M9" s="249"/>
    </row>
    <row r="10" spans="1:13" s="235" customFormat="1" ht="23.25" customHeight="1">
      <c r="B10" s="238"/>
      <c r="C10" s="239"/>
      <c r="D10" s="239"/>
      <c r="E10" s="239"/>
      <c r="F10" s="239"/>
      <c r="G10" s="239"/>
      <c r="H10" s="239"/>
      <c r="I10" s="239"/>
      <c r="J10" s="250"/>
      <c r="K10" s="248" t="str">
        <f t="shared" ref="K10:K30" si="0">IFERROR(((G10+F10)/$D10)*100,"")</f>
        <v/>
      </c>
      <c r="L10" s="249"/>
      <c r="M10" s="249"/>
    </row>
    <row r="11" spans="1:13" s="235" customFormat="1" ht="23.25" customHeight="1">
      <c r="B11" s="238"/>
      <c r="C11" s="239"/>
      <c r="D11" s="239"/>
      <c r="E11" s="239"/>
      <c r="F11" s="239"/>
      <c r="G11" s="239"/>
      <c r="H11" s="239"/>
      <c r="I11" s="239"/>
      <c r="J11" s="250"/>
      <c r="K11" s="248" t="str">
        <f t="shared" si="0"/>
        <v/>
      </c>
      <c r="L11" s="249"/>
      <c r="M11" s="249"/>
    </row>
    <row r="12" spans="1:13" s="235" customFormat="1" ht="23.25" customHeight="1">
      <c r="B12" s="238"/>
      <c r="C12" s="239"/>
      <c r="D12" s="239"/>
      <c r="E12" s="239"/>
      <c r="F12" s="239"/>
      <c r="G12" s="239"/>
      <c r="H12" s="239"/>
      <c r="I12" s="239"/>
      <c r="J12" s="250"/>
      <c r="K12" s="248" t="str">
        <f t="shared" si="0"/>
        <v/>
      </c>
      <c r="L12" s="249"/>
      <c r="M12" s="249"/>
    </row>
    <row r="13" spans="1:13" s="235" customFormat="1" ht="23.25" customHeight="1">
      <c r="A13" s="240"/>
      <c r="B13" s="238"/>
      <c r="C13" s="239"/>
      <c r="D13" s="239"/>
      <c r="E13" s="239"/>
      <c r="F13" s="239"/>
      <c r="G13" s="239"/>
      <c r="H13" s="239"/>
      <c r="I13" s="239"/>
      <c r="J13" s="250"/>
      <c r="K13" s="248" t="str">
        <f t="shared" si="0"/>
        <v/>
      </c>
      <c r="L13" s="249"/>
      <c r="M13" s="249"/>
    </row>
    <row r="14" spans="1:13" s="235" customFormat="1" ht="23.25" customHeight="1">
      <c r="B14" s="238"/>
      <c r="C14" s="239"/>
      <c r="D14" s="239"/>
      <c r="E14" s="239"/>
      <c r="F14" s="239"/>
      <c r="G14" s="239"/>
      <c r="H14" s="239"/>
      <c r="I14" s="239"/>
      <c r="J14" s="250"/>
      <c r="K14" s="248" t="str">
        <f t="shared" si="0"/>
        <v/>
      </c>
      <c r="L14" s="249"/>
      <c r="M14" s="249"/>
    </row>
    <row r="15" spans="1:13" s="235" customFormat="1" ht="23.25" customHeight="1">
      <c r="B15" s="238"/>
      <c r="C15" s="239"/>
      <c r="D15" s="239"/>
      <c r="E15" s="239"/>
      <c r="F15" s="239"/>
      <c r="G15" s="239"/>
      <c r="H15" s="239"/>
      <c r="I15" s="239"/>
      <c r="J15" s="250"/>
      <c r="K15" s="248" t="str">
        <f t="shared" si="0"/>
        <v/>
      </c>
      <c r="L15" s="249"/>
      <c r="M15" s="249"/>
    </row>
    <row r="16" spans="1:13" s="235" customFormat="1" ht="23.25" customHeight="1">
      <c r="B16" s="238"/>
      <c r="C16" s="239"/>
      <c r="D16" s="239"/>
      <c r="E16" s="239"/>
      <c r="F16" s="239"/>
      <c r="G16" s="239"/>
      <c r="H16" s="239"/>
      <c r="I16" s="239"/>
      <c r="J16" s="250"/>
      <c r="K16" s="248" t="str">
        <f t="shared" si="0"/>
        <v/>
      </c>
      <c r="L16" s="249"/>
      <c r="M16" s="249"/>
    </row>
    <row r="17" spans="2:13" s="235" customFormat="1" ht="23.25" customHeight="1">
      <c r="B17" s="238"/>
      <c r="C17" s="239"/>
      <c r="D17" s="239"/>
      <c r="E17" s="239"/>
      <c r="F17" s="239"/>
      <c r="G17" s="239"/>
      <c r="H17" s="239"/>
      <c r="I17" s="239"/>
      <c r="J17" s="250"/>
      <c r="K17" s="248" t="str">
        <f t="shared" si="0"/>
        <v/>
      </c>
      <c r="L17" s="249"/>
      <c r="M17" s="249"/>
    </row>
    <row r="18" spans="2:13" s="235" customFormat="1" ht="23.25" customHeight="1">
      <c r="B18" s="238"/>
      <c r="C18" s="239"/>
      <c r="D18" s="239"/>
      <c r="E18" s="239"/>
      <c r="F18" s="239"/>
      <c r="G18" s="239"/>
      <c r="H18" s="239"/>
      <c r="I18" s="239"/>
      <c r="J18" s="250"/>
      <c r="K18" s="248" t="str">
        <f t="shared" si="0"/>
        <v/>
      </c>
      <c r="L18" s="249"/>
      <c r="M18" s="249"/>
    </row>
    <row r="19" spans="2:13" s="235" customFormat="1" ht="23.25" customHeight="1">
      <c r="B19" s="238"/>
      <c r="C19" s="239"/>
      <c r="D19" s="239"/>
      <c r="E19" s="239"/>
      <c r="F19" s="239"/>
      <c r="G19" s="239"/>
      <c r="H19" s="239"/>
      <c r="I19" s="239"/>
      <c r="J19" s="250"/>
      <c r="K19" s="248" t="str">
        <f t="shared" si="0"/>
        <v/>
      </c>
      <c r="L19" s="249"/>
      <c r="M19" s="249"/>
    </row>
    <row r="20" spans="2:13" s="235" customFormat="1" ht="23.25" customHeight="1">
      <c r="B20" s="238"/>
      <c r="C20" s="239"/>
      <c r="D20" s="239"/>
      <c r="E20" s="239"/>
      <c r="F20" s="239"/>
      <c r="G20" s="239"/>
      <c r="H20" s="239"/>
      <c r="I20" s="239"/>
      <c r="J20" s="250"/>
      <c r="K20" s="248" t="str">
        <f t="shared" si="0"/>
        <v/>
      </c>
      <c r="L20" s="249"/>
      <c r="M20" s="249"/>
    </row>
    <row r="21" spans="2:13" s="235" customFormat="1" ht="23.25" customHeight="1">
      <c r="B21" s="238"/>
      <c r="C21" s="239"/>
      <c r="D21" s="239"/>
      <c r="E21" s="239"/>
      <c r="F21" s="239"/>
      <c r="G21" s="239"/>
      <c r="H21" s="239"/>
      <c r="I21" s="239"/>
      <c r="J21" s="250"/>
      <c r="K21" s="248" t="str">
        <f t="shared" si="0"/>
        <v/>
      </c>
      <c r="L21" s="249"/>
      <c r="M21" s="249"/>
    </row>
    <row r="22" spans="2:13" s="235" customFormat="1" ht="23.25" customHeight="1">
      <c r="B22" s="238"/>
      <c r="C22" s="239"/>
      <c r="D22" s="239"/>
      <c r="E22" s="239"/>
      <c r="F22" s="239"/>
      <c r="G22" s="239"/>
      <c r="H22" s="239"/>
      <c r="I22" s="239"/>
      <c r="J22" s="250"/>
      <c r="K22" s="248" t="str">
        <f t="shared" si="0"/>
        <v/>
      </c>
      <c r="L22" s="249"/>
      <c r="M22" s="249"/>
    </row>
    <row r="23" spans="2:13" s="235" customFormat="1" ht="23.25" customHeight="1">
      <c r="B23" s="238"/>
      <c r="C23" s="239"/>
      <c r="D23" s="239"/>
      <c r="E23" s="239"/>
      <c r="F23" s="239"/>
      <c r="G23" s="239"/>
      <c r="H23" s="239"/>
      <c r="I23" s="239"/>
      <c r="J23" s="250"/>
      <c r="K23" s="248" t="str">
        <f t="shared" si="0"/>
        <v/>
      </c>
      <c r="L23" s="249"/>
      <c r="M23" s="249"/>
    </row>
    <row r="24" spans="2:13" s="235" customFormat="1" ht="23.25" customHeight="1">
      <c r="B24" s="238"/>
      <c r="C24" s="239"/>
      <c r="D24" s="239"/>
      <c r="E24" s="239"/>
      <c r="F24" s="239"/>
      <c r="G24" s="239"/>
      <c r="H24" s="239"/>
      <c r="I24" s="239"/>
      <c r="J24" s="250"/>
      <c r="K24" s="248" t="str">
        <f t="shared" si="0"/>
        <v/>
      </c>
      <c r="L24" s="249"/>
      <c r="M24" s="249"/>
    </row>
    <row r="25" spans="2:13" s="235" customFormat="1" ht="23.25" customHeight="1">
      <c r="B25" s="238"/>
      <c r="C25" s="239"/>
      <c r="D25" s="239"/>
      <c r="E25" s="239"/>
      <c r="F25" s="239"/>
      <c r="G25" s="239"/>
      <c r="H25" s="239"/>
      <c r="I25" s="239"/>
      <c r="J25" s="250"/>
      <c r="K25" s="248" t="str">
        <f t="shared" si="0"/>
        <v/>
      </c>
      <c r="L25" s="249"/>
      <c r="M25" s="249"/>
    </row>
    <row r="26" spans="2:13" s="235" customFormat="1" ht="23.25" customHeight="1">
      <c r="B26" s="238"/>
      <c r="C26" s="239"/>
      <c r="D26" s="239"/>
      <c r="E26" s="239"/>
      <c r="F26" s="239"/>
      <c r="G26" s="239"/>
      <c r="H26" s="239"/>
      <c r="I26" s="239"/>
      <c r="J26" s="250"/>
      <c r="K26" s="248" t="str">
        <f t="shared" si="0"/>
        <v/>
      </c>
      <c r="L26" s="249"/>
      <c r="M26" s="249"/>
    </row>
    <row r="27" spans="2:13" s="235" customFormat="1" ht="23.25" customHeight="1">
      <c r="B27" s="238"/>
      <c r="C27" s="239"/>
      <c r="D27" s="239"/>
      <c r="E27" s="239"/>
      <c r="F27" s="239"/>
      <c r="G27" s="239"/>
      <c r="H27" s="239"/>
      <c r="I27" s="239"/>
      <c r="J27" s="250"/>
      <c r="K27" s="248" t="str">
        <f t="shared" si="0"/>
        <v/>
      </c>
      <c r="L27" s="249"/>
      <c r="M27" s="249"/>
    </row>
    <row r="28" spans="2:13" s="235" customFormat="1" ht="23.25" customHeight="1">
      <c r="B28" s="238"/>
      <c r="C28" s="239"/>
      <c r="D28" s="239"/>
      <c r="E28" s="239"/>
      <c r="F28" s="239"/>
      <c r="G28" s="239"/>
      <c r="H28" s="239"/>
      <c r="I28" s="239"/>
      <c r="J28" s="250"/>
      <c r="K28" s="248" t="str">
        <f t="shared" si="0"/>
        <v/>
      </c>
      <c r="L28" s="249"/>
      <c r="M28" s="249"/>
    </row>
    <row r="29" spans="2:13" s="235" customFormat="1" ht="24.75" customHeight="1">
      <c r="B29" s="238"/>
      <c r="C29" s="241"/>
      <c r="D29" s="241"/>
      <c r="E29" s="241"/>
      <c r="F29" s="241"/>
      <c r="G29" s="241"/>
      <c r="H29" s="241"/>
      <c r="I29" s="241"/>
      <c r="J29" s="250"/>
      <c r="K29" s="248" t="str">
        <f t="shared" si="0"/>
        <v/>
      </c>
      <c r="L29" s="249"/>
      <c r="M29" s="249"/>
    </row>
    <row r="30" spans="2:13" s="235" customFormat="1" ht="24.75" customHeight="1">
      <c r="B30" s="242"/>
      <c r="C30" s="243"/>
      <c r="D30" s="243"/>
      <c r="E30" s="243"/>
      <c r="F30" s="243"/>
      <c r="G30" s="243"/>
      <c r="H30" s="243"/>
      <c r="I30" s="243"/>
      <c r="J30" s="250"/>
      <c r="K30" s="248" t="str">
        <f t="shared" si="0"/>
        <v/>
      </c>
      <c r="L30" s="249"/>
      <c r="M30" s="249"/>
    </row>
    <row r="31" spans="2:13">
      <c r="B31" s="244"/>
      <c r="K31" s="63"/>
      <c r="L31" s="251"/>
      <c r="M31" s="251"/>
    </row>
    <row r="32" spans="2:13">
      <c r="B32" s="245"/>
      <c r="K32" s="64"/>
      <c r="L32" s="252"/>
      <c r="M32" s="252"/>
    </row>
    <row r="33" spans="2:2">
      <c r="B33" s="246"/>
    </row>
    <row r="34" spans="2:2">
      <c r="B34" s="246"/>
    </row>
    <row r="35" spans="2:2">
      <c r="B35" s="246"/>
    </row>
    <row r="36" spans="2:2">
      <c r="B36" s="246"/>
    </row>
    <row r="37" spans="2:2">
      <c r="B37" s="246"/>
    </row>
    <row r="38" spans="2:2">
      <c r="B38" s="246"/>
    </row>
    <row r="39" spans="2:2">
      <c r="B39" s="246"/>
    </row>
    <row r="40" spans="2:2">
      <c r="B40" s="246"/>
    </row>
    <row r="41" spans="2:2">
      <c r="B41" s="246"/>
    </row>
    <row r="42" spans="2:2">
      <c r="B42" s="246"/>
    </row>
    <row r="43" spans="2:2">
      <c r="B43" s="246"/>
    </row>
    <row r="44" spans="2:2">
      <c r="B44" s="246"/>
    </row>
    <row r="45" spans="2:2">
      <c r="B45" s="246"/>
    </row>
    <row r="46" spans="2:2">
      <c r="B46" s="246"/>
    </row>
    <row r="47" spans="2:2">
      <c r="B47" s="246"/>
    </row>
    <row r="48" spans="2:2">
      <c r="B48" s="246"/>
    </row>
    <row r="49" spans="2:2">
      <c r="B49" s="246"/>
    </row>
    <row r="50" spans="2:2">
      <c r="B50" s="246"/>
    </row>
    <row r="51" spans="2:2">
      <c r="B51" s="246"/>
    </row>
    <row r="52" spans="2:2">
      <c r="B52" s="246"/>
    </row>
    <row r="53" spans="2:2">
      <c r="B53" s="246"/>
    </row>
    <row r="54" spans="2:2">
      <c r="B54" s="246"/>
    </row>
  </sheetData>
  <mergeCells count="10">
    <mergeCell ref="B2:M2"/>
    <mergeCell ref="B4:D4"/>
    <mergeCell ref="E4:M4"/>
    <mergeCell ref="B5:D5"/>
    <mergeCell ref="E5:M5"/>
    <mergeCell ref="B6:M6"/>
    <mergeCell ref="C7:J7"/>
    <mergeCell ref="B7:B8"/>
    <mergeCell ref="L7:L8"/>
    <mergeCell ref="M7:M8"/>
  </mergeCells>
  <printOptions horizontalCentered="1"/>
  <pageMargins left="0.39370078740157499" right="0.39370078740157499" top="1.37795275590551" bottom="0.86614173228346403" header="0.39370078740157499" footer="0.59055118110236204"/>
  <pageSetup scale="46" fitToHeight="0" orientation="landscape" r:id="rId1"/>
  <headerFooter scaleWithDoc="0">
    <oddHeader>&amp;C&amp;G&amp;R</oddHeader>
    <oddFooter>&amp;R&amp;G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X1247"/>
  <sheetViews>
    <sheetView showGridLines="0" view="pageBreakPreview" topLeftCell="A7" zoomScale="85" zoomScaleNormal="82" zoomScaleSheetLayoutView="85" workbookViewId="0">
      <selection activeCell="B13" sqref="B13:L13"/>
    </sheetView>
  </sheetViews>
  <sheetFormatPr baseColWidth="10" defaultColWidth="11.44140625" defaultRowHeight="13.8"/>
  <cols>
    <col min="1" max="1" width="0.88671875" style="206" customWidth="1"/>
    <col min="2" max="2" width="19.109375" style="206" customWidth="1"/>
    <col min="3" max="3" width="18.109375" style="206" bestFit="1" customWidth="1"/>
    <col min="4"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92</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1446490690</v>
      </c>
      <c r="C13" s="210">
        <v>1446490690</v>
      </c>
      <c r="D13" s="210">
        <v>540454181</v>
      </c>
      <c r="E13" s="210">
        <v>137136800.06999999</v>
      </c>
      <c r="F13" s="210">
        <v>225318630.40000018</v>
      </c>
      <c r="G13" s="210">
        <v>225318630.40000018</v>
      </c>
      <c r="H13" s="210">
        <v>225318630.40000018</v>
      </c>
      <c r="I13" s="323">
        <f>+F13/B13</f>
        <v>0.15576915355051485</v>
      </c>
      <c r="J13" s="323">
        <f>+F13/C13</f>
        <v>0.15576915355051485</v>
      </c>
      <c r="K13" s="323">
        <f>+G13/B13</f>
        <v>0.15576915355051485</v>
      </c>
      <c r="L13" s="323">
        <f>(G13+E13)/C13</f>
        <v>0.25057570918067928</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485"/>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15" customHeight="1">
      <c r="B54" s="486"/>
      <c r="C54" s="486"/>
      <c r="D54" s="486"/>
      <c r="E54" s="486"/>
      <c r="F54" s="486"/>
      <c r="G54" s="486"/>
      <c r="H54" s="486"/>
      <c r="I54" s="486"/>
      <c r="J54" s="486"/>
      <c r="K54" s="486"/>
      <c r="L54" s="486"/>
    </row>
    <row r="55" spans="2:12" s="205" customFormat="1" ht="178.95" customHeight="1">
      <c r="B55" s="486"/>
      <c r="C55" s="486"/>
      <c r="D55" s="486"/>
      <c r="E55" s="486"/>
      <c r="F55" s="486"/>
      <c r="G55" s="486"/>
      <c r="H55" s="486"/>
      <c r="I55" s="486"/>
      <c r="J55" s="486"/>
      <c r="K55" s="486"/>
      <c r="L55" s="486"/>
    </row>
    <row r="56" spans="2:12">
      <c r="B56" s="223"/>
      <c r="C56" s="224"/>
      <c r="D56" s="224"/>
      <c r="E56" s="223"/>
      <c r="F56" s="223"/>
      <c r="H56" s="223"/>
    </row>
    <row r="57" spans="2:12">
      <c r="C57" s="225"/>
      <c r="D57" s="225"/>
      <c r="E57" s="226"/>
      <c r="F57" s="226"/>
    </row>
    <row r="58" spans="2:12">
      <c r="C58" s="227"/>
      <c r="D58" s="227"/>
      <c r="E58" s="227"/>
      <c r="F58" s="227"/>
    </row>
    <row r="1194" spans="24:24">
      <c r="X1194" s="233"/>
    </row>
    <row r="1199" spans="24:24">
      <c r="X1199" s="233"/>
    </row>
    <row r="1200" spans="24:24">
      <c r="X1200" s="233"/>
    </row>
    <row r="1247" spans="24:24">
      <c r="X1247" s="233"/>
    </row>
  </sheetData>
  <sheetProtection formatColumns="0" formatRows="0"/>
  <mergeCells count="13">
    <mergeCell ref="B2:L2"/>
    <mergeCell ref="B3:L3"/>
    <mergeCell ref="B5:E5"/>
    <mergeCell ref="F5:L5"/>
    <mergeCell ref="B6:E6"/>
    <mergeCell ref="F6:L6"/>
    <mergeCell ref="B50:L50"/>
    <mergeCell ref="B51:L55"/>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X1253"/>
  <sheetViews>
    <sheetView showGridLines="0" view="pageBreakPreview" zoomScaleNormal="82" zoomScaleSheetLayoutView="100"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107</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1446490690</v>
      </c>
      <c r="C13" s="210">
        <v>1446490690</v>
      </c>
      <c r="D13" s="210">
        <v>540454181</v>
      </c>
      <c r="E13" s="210">
        <v>135735932.19999999</v>
      </c>
      <c r="F13" s="210">
        <v>225318630.40000018</v>
      </c>
      <c r="G13" s="210">
        <v>225318630.40000018</v>
      </c>
      <c r="H13" s="210">
        <v>225318630.40000018</v>
      </c>
      <c r="I13" s="325">
        <f>+F13/B13</f>
        <v>0.15576915355051485</v>
      </c>
      <c r="J13" s="325">
        <f>+F13/C13</f>
        <v>0.15576915355051485</v>
      </c>
      <c r="K13" s="325">
        <f>+G13/B13</f>
        <v>0.15576915355051485</v>
      </c>
      <c r="L13" s="325">
        <f>(G13+E13)/C13</f>
        <v>0.2496072495288581</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1504</v>
      </c>
      <c r="C51" s="485"/>
      <c r="D51" s="485"/>
      <c r="E51" s="485"/>
      <c r="F51" s="485"/>
      <c r="G51" s="485"/>
      <c r="H51" s="485"/>
      <c r="I51" s="485"/>
      <c r="J51" s="485"/>
      <c r="K51" s="485"/>
      <c r="L51" s="485"/>
    </row>
    <row r="52" spans="2:12" s="205" customFormat="1" ht="61.8" customHeight="1">
      <c r="B52" s="486"/>
      <c r="C52" s="486"/>
      <c r="D52" s="486"/>
      <c r="E52" s="486"/>
      <c r="F52" s="486"/>
      <c r="G52" s="486"/>
      <c r="H52" s="486"/>
      <c r="I52" s="486"/>
      <c r="J52" s="486"/>
      <c r="K52" s="486"/>
      <c r="L52" s="486"/>
    </row>
    <row r="53" spans="2:12" s="205" customFormat="1" ht="82.2" customHeight="1">
      <c r="B53" s="486"/>
      <c r="C53" s="486"/>
      <c r="D53" s="486"/>
      <c r="E53" s="486"/>
      <c r="F53" s="486"/>
      <c r="G53" s="486"/>
      <c r="H53" s="486"/>
      <c r="I53" s="486"/>
      <c r="J53" s="486"/>
      <c r="K53" s="486"/>
      <c r="L53" s="486"/>
    </row>
    <row r="54" spans="2:12" s="205" customFormat="1" ht="106.8" customHeight="1">
      <c r="B54" s="486"/>
      <c r="C54" s="486"/>
      <c r="D54" s="486"/>
      <c r="E54" s="486"/>
      <c r="F54" s="486"/>
      <c r="G54" s="486"/>
      <c r="H54" s="486"/>
      <c r="I54" s="486"/>
      <c r="J54" s="486"/>
      <c r="K54" s="486"/>
      <c r="L54" s="486"/>
    </row>
    <row r="55" spans="2:12" s="205" customFormat="1" ht="82.2" customHeight="1">
      <c r="B55" s="486"/>
      <c r="C55" s="486"/>
      <c r="D55" s="486"/>
      <c r="E55" s="486"/>
      <c r="F55" s="486"/>
      <c r="G55" s="486"/>
      <c r="H55" s="486"/>
      <c r="I55" s="486"/>
      <c r="J55" s="486"/>
      <c r="K55" s="486"/>
      <c r="L55" s="486"/>
    </row>
    <row r="56" spans="2:12" s="205" customFormat="1" ht="106.8" customHeight="1">
      <c r="B56" s="486"/>
      <c r="C56" s="486"/>
      <c r="D56" s="486"/>
      <c r="E56" s="486"/>
      <c r="F56" s="486"/>
      <c r="G56" s="486"/>
      <c r="H56" s="486"/>
      <c r="I56" s="486"/>
      <c r="J56" s="486"/>
      <c r="K56" s="486"/>
      <c r="L56" s="486"/>
    </row>
    <row r="57" spans="2:12" s="205" customFormat="1" ht="82.2" customHeight="1">
      <c r="B57" s="486"/>
      <c r="C57" s="486"/>
      <c r="D57" s="486"/>
      <c r="E57" s="486"/>
      <c r="F57" s="486"/>
      <c r="G57" s="486"/>
      <c r="H57" s="486"/>
      <c r="I57" s="486"/>
      <c r="J57" s="486"/>
      <c r="K57" s="486"/>
      <c r="L57" s="486"/>
    </row>
    <row r="58" spans="2:12" s="205" customFormat="1" ht="106.8" customHeight="1">
      <c r="B58" s="486"/>
      <c r="C58" s="486"/>
      <c r="D58" s="486"/>
      <c r="E58" s="486"/>
      <c r="F58" s="486"/>
      <c r="G58" s="486"/>
      <c r="H58" s="486"/>
      <c r="I58" s="486"/>
      <c r="J58" s="486"/>
      <c r="K58" s="486"/>
      <c r="L58" s="486"/>
    </row>
    <row r="59" spans="2:12" s="205" customFormat="1" ht="82.2" customHeight="1">
      <c r="B59" s="486"/>
      <c r="C59" s="486"/>
      <c r="D59" s="486"/>
      <c r="E59" s="486"/>
      <c r="F59" s="486"/>
      <c r="G59" s="486"/>
      <c r="H59" s="486"/>
      <c r="I59" s="486"/>
      <c r="J59" s="486"/>
      <c r="K59" s="486"/>
      <c r="L59" s="486"/>
    </row>
    <row r="60" spans="2:12" s="205" customFormat="1" ht="106.8" customHeight="1">
      <c r="B60" s="486"/>
      <c r="C60" s="486"/>
      <c r="D60" s="486"/>
      <c r="E60" s="486"/>
      <c r="F60" s="486"/>
      <c r="G60" s="486"/>
      <c r="H60" s="486"/>
      <c r="I60" s="486"/>
      <c r="J60" s="486"/>
      <c r="K60" s="486"/>
      <c r="L60" s="486"/>
    </row>
    <row r="61" spans="2:12" s="205" customFormat="1" ht="33.6" customHeight="1">
      <c r="B61" s="486"/>
      <c r="C61" s="486"/>
      <c r="D61" s="486"/>
      <c r="E61" s="486"/>
      <c r="F61" s="486"/>
      <c r="G61" s="486"/>
      <c r="H61" s="486"/>
      <c r="I61" s="486"/>
      <c r="J61" s="486"/>
      <c r="K61" s="486"/>
      <c r="L61" s="486"/>
    </row>
    <row r="62" spans="2:12">
      <c r="B62" s="223"/>
      <c r="C62" s="224"/>
      <c r="D62" s="224"/>
      <c r="E62" s="223"/>
      <c r="F62" s="223"/>
      <c r="H62" s="223"/>
    </row>
    <row r="63" spans="2:12">
      <c r="C63" s="225"/>
      <c r="D63" s="225"/>
      <c r="E63" s="226"/>
      <c r="F63" s="226"/>
    </row>
    <row r="64" spans="2:12">
      <c r="C64" s="227"/>
      <c r="D64" s="227"/>
      <c r="E64" s="227"/>
      <c r="F64" s="227"/>
    </row>
    <row r="1200" spans="24:24">
      <c r="X1200" s="233"/>
    </row>
    <row r="1205" spans="24:24">
      <c r="X1205" s="233"/>
    </row>
    <row r="1206" spans="24:24">
      <c r="X1206" s="233"/>
    </row>
    <row r="1253" spans="24:24">
      <c r="X1253" s="233"/>
    </row>
  </sheetData>
  <sheetProtection formatColumns="0" formatRows="0"/>
  <mergeCells count="13">
    <mergeCell ref="B2:L2"/>
    <mergeCell ref="B3:L3"/>
    <mergeCell ref="B5:E5"/>
    <mergeCell ref="F5:L5"/>
    <mergeCell ref="B6:E6"/>
    <mergeCell ref="F6:L6"/>
    <mergeCell ref="B50:L50"/>
    <mergeCell ref="B51:L61"/>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X1246"/>
  <sheetViews>
    <sheetView showGridLines="0" view="pageBreakPreview" topLeftCell="A6" zoomScale="115" zoomScaleNormal="82" zoomScaleSheetLayoutView="115"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108</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307220444</v>
      </c>
      <c r="C13" s="210">
        <v>307220444</v>
      </c>
      <c r="D13" s="210">
        <v>95431805</v>
      </c>
      <c r="E13" s="210">
        <v>116369437.52</v>
      </c>
      <c r="F13" s="210">
        <v>32575091.589999996</v>
      </c>
      <c r="G13" s="210">
        <v>32575091.589999996</v>
      </c>
      <c r="H13" s="210">
        <v>32142684.589999996</v>
      </c>
      <c r="I13" s="325">
        <f>+F13/B13</f>
        <v>0.10603165325156549</v>
      </c>
      <c r="J13" s="325">
        <f>+F13/C13</f>
        <v>0.10603165325156549</v>
      </c>
      <c r="K13" s="325">
        <f>+G13/B13</f>
        <v>0.10603165325156549</v>
      </c>
      <c r="L13" s="325">
        <f>(G13+E13)/C13</f>
        <v>0.48481320829677593</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0" t="s">
        <v>1507</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s="205" customFormat="1" ht="15" customHeight="1">
      <c r="B53" s="486"/>
      <c r="C53" s="486"/>
      <c r="D53" s="486"/>
      <c r="E53" s="486"/>
      <c r="F53" s="486"/>
      <c r="G53" s="486"/>
      <c r="H53" s="486"/>
      <c r="I53" s="486"/>
      <c r="J53" s="486"/>
      <c r="K53" s="486"/>
      <c r="L53" s="486"/>
    </row>
    <row r="54" spans="2:12" s="205" customFormat="1" ht="58.2" customHeight="1">
      <c r="B54" s="486"/>
      <c r="C54" s="486"/>
      <c r="D54" s="486"/>
      <c r="E54" s="486"/>
      <c r="F54" s="486"/>
      <c r="G54" s="486"/>
      <c r="H54" s="486"/>
      <c r="I54" s="486"/>
      <c r="J54" s="486"/>
      <c r="K54" s="486"/>
      <c r="L54" s="486"/>
    </row>
    <row r="55" spans="2:12">
      <c r="B55" s="223"/>
      <c r="C55" s="224"/>
      <c r="D55" s="224"/>
      <c r="E55" s="223"/>
      <c r="F55" s="223"/>
      <c r="H55" s="223"/>
    </row>
    <row r="56" spans="2:12">
      <c r="C56" s="225"/>
      <c r="D56" s="225"/>
      <c r="E56" s="226"/>
      <c r="F56" s="226"/>
    </row>
    <row r="57" spans="2:12">
      <c r="C57" s="227"/>
      <c r="D57" s="227"/>
      <c r="E57" s="227"/>
      <c r="F57" s="227"/>
    </row>
    <row r="1193" spans="24:24">
      <c r="X1193" s="233"/>
    </row>
    <row r="1198" spans="24:24">
      <c r="X1198" s="233"/>
    </row>
    <row r="1199" spans="24:24">
      <c r="X1199" s="233"/>
    </row>
    <row r="1246" spans="24:24">
      <c r="X1246" s="233"/>
    </row>
  </sheetData>
  <sheetProtection formatColumns="0" formatRows="0"/>
  <mergeCells count="13">
    <mergeCell ref="B2:L2"/>
    <mergeCell ref="B3:L3"/>
    <mergeCell ref="B5:E5"/>
    <mergeCell ref="F5:L5"/>
    <mergeCell ref="B6:E6"/>
    <mergeCell ref="F6:L6"/>
    <mergeCell ref="B50:L50"/>
    <mergeCell ref="B51:L54"/>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X1244"/>
  <sheetViews>
    <sheetView showGridLines="0" view="pageBreakPreview" zoomScale="60" zoomScaleNormal="82" workbookViewId="0">
      <selection activeCell="B13" sqref="B13:H13"/>
    </sheetView>
  </sheetViews>
  <sheetFormatPr baseColWidth="10" defaultColWidth="11.44140625" defaultRowHeight="13.8"/>
  <cols>
    <col min="1" max="1" width="0.88671875" style="206" customWidth="1"/>
    <col min="2" max="2" width="19.109375" style="206" customWidth="1"/>
    <col min="3" max="4" width="17" style="206" customWidth="1"/>
    <col min="5" max="5" width="18.33203125" style="206" customWidth="1"/>
    <col min="6" max="7" width="18.5546875" style="206" customWidth="1"/>
    <col min="8" max="8" width="19.44140625" style="206" customWidth="1"/>
    <col min="9" max="9" width="20.6640625" style="206" customWidth="1"/>
    <col min="10" max="10" width="21.33203125" style="206" customWidth="1"/>
    <col min="11" max="11" width="18.33203125" style="206" customWidth="1"/>
    <col min="12" max="12" width="29.6640625" style="206" customWidth="1"/>
    <col min="13" max="13" width="3.6640625" style="206" customWidth="1"/>
    <col min="14" max="24" width="11.44140625" style="206" hidden="1" customWidth="1"/>
    <col min="25" max="16384" width="11.44140625" style="206"/>
  </cols>
  <sheetData>
    <row r="1" spans="2:12" ht="14.4" customHeight="1"/>
    <row r="2" spans="2:12" ht="25.35" customHeight="1">
      <c r="B2" s="491" t="s">
        <v>87</v>
      </c>
      <c r="C2" s="491"/>
      <c r="D2" s="491"/>
      <c r="E2" s="491"/>
      <c r="F2" s="491"/>
      <c r="G2" s="491"/>
      <c r="H2" s="491"/>
      <c r="I2" s="491"/>
      <c r="J2" s="491"/>
      <c r="K2" s="491"/>
      <c r="L2" s="491"/>
    </row>
    <row r="3" spans="2:12" ht="25.35" hidden="1" customHeight="1">
      <c r="B3" s="492" t="s">
        <v>88</v>
      </c>
      <c r="C3" s="493"/>
      <c r="D3" s="493"/>
      <c r="E3" s="493"/>
      <c r="F3" s="493"/>
      <c r="G3" s="493"/>
      <c r="H3" s="493"/>
      <c r="I3" s="493"/>
      <c r="J3" s="493"/>
      <c r="K3" s="493"/>
      <c r="L3" s="493"/>
    </row>
    <row r="4" spans="2:12" ht="1.5" customHeight="1">
      <c r="B4" s="207"/>
      <c r="C4" s="207"/>
      <c r="D4" s="207"/>
      <c r="E4" s="207"/>
      <c r="F4" s="207"/>
      <c r="G4" s="207"/>
      <c r="H4" s="207"/>
      <c r="I4" s="207"/>
      <c r="J4" s="207"/>
      <c r="K4" s="207"/>
      <c r="L4" s="207"/>
    </row>
    <row r="5" spans="2:12" ht="20.100000000000001" customHeight="1">
      <c r="B5" s="494" t="s">
        <v>89</v>
      </c>
      <c r="C5" s="494"/>
      <c r="D5" s="494"/>
      <c r="E5" s="494"/>
      <c r="F5" s="495" t="s">
        <v>8</v>
      </c>
      <c r="G5" s="496"/>
      <c r="H5" s="496"/>
      <c r="I5" s="496"/>
      <c r="J5" s="496"/>
      <c r="K5" s="496"/>
      <c r="L5" s="496"/>
    </row>
    <row r="6" spans="2:12" ht="20.100000000000001" customHeight="1">
      <c r="B6" s="497" t="s">
        <v>9</v>
      </c>
      <c r="C6" s="497"/>
      <c r="D6" s="497"/>
      <c r="E6" s="497"/>
      <c r="F6" s="498" t="s">
        <v>90</v>
      </c>
      <c r="G6" s="499"/>
      <c r="H6" s="499"/>
      <c r="I6" s="499"/>
      <c r="J6" s="499"/>
      <c r="K6" s="499"/>
      <c r="L6" s="499"/>
    </row>
    <row r="7" spans="2:12" ht="3" customHeight="1">
      <c r="B7" s="208"/>
      <c r="C7" s="208"/>
      <c r="D7" s="208"/>
      <c r="E7" s="208"/>
      <c r="F7" s="208"/>
      <c r="G7" s="208"/>
      <c r="H7" s="208"/>
      <c r="I7" s="228"/>
      <c r="J7" s="228"/>
      <c r="K7" s="228"/>
      <c r="L7" s="228"/>
    </row>
    <row r="8" spans="2:12" ht="22.95" customHeight="1">
      <c r="B8" s="487" t="s">
        <v>91</v>
      </c>
      <c r="C8" s="487"/>
      <c r="D8" s="487"/>
      <c r="E8" s="487"/>
      <c r="F8" s="488" t="s">
        <v>109</v>
      </c>
      <c r="G8" s="488"/>
      <c r="H8" s="488"/>
      <c r="I8" s="488"/>
      <c r="J8" s="488"/>
      <c r="K8" s="488"/>
      <c r="L8" s="488"/>
    </row>
    <row r="9" spans="2:12" ht="6" customHeight="1">
      <c r="B9" s="208"/>
      <c r="C9" s="208"/>
      <c r="D9" s="208"/>
      <c r="E9" s="208"/>
      <c r="F9" s="208"/>
      <c r="G9" s="208"/>
      <c r="H9" s="208"/>
      <c r="I9" s="228"/>
      <c r="J9" s="228"/>
      <c r="K9" s="228"/>
      <c r="L9" s="228"/>
    </row>
    <row r="10" spans="2:12" ht="15" customHeight="1">
      <c r="B10" s="489" t="s">
        <v>93</v>
      </c>
      <c r="C10" s="489"/>
      <c r="D10" s="489"/>
      <c r="E10" s="489"/>
      <c r="F10" s="489"/>
      <c r="G10" s="489"/>
      <c r="H10" s="489"/>
      <c r="I10" s="489"/>
      <c r="J10" s="489"/>
      <c r="K10" s="489"/>
      <c r="L10" s="489"/>
    </row>
    <row r="11" spans="2:12" ht="33" customHeight="1">
      <c r="B11" s="490" t="s">
        <v>66</v>
      </c>
      <c r="C11" s="489"/>
      <c r="D11" s="489"/>
      <c r="E11" s="489"/>
      <c r="F11" s="489"/>
      <c r="G11" s="489"/>
      <c r="H11" s="489"/>
      <c r="I11" s="490" t="s">
        <v>94</v>
      </c>
      <c r="J11" s="490"/>
      <c r="K11" s="490"/>
      <c r="L11" s="490"/>
    </row>
    <row r="12" spans="2:12" ht="58.2" customHeight="1">
      <c r="B12" s="46" t="s">
        <v>95</v>
      </c>
      <c r="C12" s="46" t="s">
        <v>96</v>
      </c>
      <c r="D12" s="46" t="s">
        <v>97</v>
      </c>
      <c r="E12" s="46" t="s">
        <v>98</v>
      </c>
      <c r="F12" s="46" t="s">
        <v>99</v>
      </c>
      <c r="G12" s="46" t="s">
        <v>100</v>
      </c>
      <c r="H12" s="46" t="s">
        <v>101</v>
      </c>
      <c r="I12" s="209" t="s">
        <v>102</v>
      </c>
      <c r="J12" s="209" t="s">
        <v>103</v>
      </c>
      <c r="K12" s="209" t="s">
        <v>104</v>
      </c>
      <c r="L12" s="209" t="s">
        <v>105</v>
      </c>
    </row>
    <row r="13" spans="2:12" s="204" customFormat="1" ht="40.950000000000003" customHeight="1">
      <c r="B13" s="210">
        <v>17114886</v>
      </c>
      <c r="C13" s="210">
        <v>17114886</v>
      </c>
      <c r="D13" s="210">
        <v>8138517.9100000001</v>
      </c>
      <c r="E13" s="210">
        <v>0</v>
      </c>
      <c r="F13" s="210">
        <v>864500</v>
      </c>
      <c r="G13" s="210">
        <v>864500</v>
      </c>
      <c r="H13" s="210">
        <v>864500</v>
      </c>
      <c r="I13" s="325">
        <f>+F13/B13</f>
        <v>5.0511583892524907E-2</v>
      </c>
      <c r="J13" s="325">
        <f>+F13/C13</f>
        <v>5.0511583892524907E-2</v>
      </c>
      <c r="K13" s="325">
        <f>+G13/B13</f>
        <v>5.0511583892524907E-2</v>
      </c>
      <c r="L13" s="325">
        <f>(G13+E13)/C13</f>
        <v>5.0511583892524907E-2</v>
      </c>
    </row>
    <row r="14" spans="2:12" s="205" customFormat="1" ht="15" hidden="1" customHeight="1">
      <c r="B14" s="211"/>
      <c r="C14" s="212"/>
      <c r="D14" s="212"/>
      <c r="E14" s="212"/>
      <c r="F14" s="212"/>
      <c r="G14" s="213"/>
      <c r="H14" s="213"/>
      <c r="I14" s="213"/>
      <c r="J14" s="213"/>
      <c r="K14" s="213"/>
      <c r="L14" s="213"/>
    </row>
    <row r="15" spans="2:12" s="205" customFormat="1" ht="36" hidden="1" customHeight="1">
      <c r="B15" s="214"/>
      <c r="C15" s="215"/>
      <c r="D15" s="215"/>
      <c r="E15" s="215"/>
      <c r="F15" s="215"/>
      <c r="G15" s="216"/>
      <c r="H15" s="216"/>
      <c r="I15" s="216" t="str">
        <f>IFERROR((#REF!/#REF!)*100,"")</f>
        <v/>
      </c>
      <c r="J15" s="216" t="str">
        <f>IFERROR((#REF!/#REF!)*100,"")</f>
        <v/>
      </c>
      <c r="K15" s="216" t="str">
        <f>IFERROR((#REF!/#REF!)*100,"")</f>
        <v/>
      </c>
      <c r="L15" s="216" t="str">
        <f>IFERROR((#REF!/#REF!)*100,"")</f>
        <v/>
      </c>
    </row>
    <row r="16" spans="2:12" s="205" customFormat="1" ht="36" hidden="1" customHeight="1">
      <c r="B16" s="214"/>
      <c r="C16" s="215"/>
      <c r="D16" s="215"/>
      <c r="E16" s="215"/>
      <c r="F16" s="215"/>
      <c r="G16" s="216"/>
      <c r="H16" s="216"/>
      <c r="I16" s="216" t="str">
        <f>IFERROR((#REF!/#REF!)*100,"")</f>
        <v/>
      </c>
      <c r="J16" s="216" t="str">
        <f>IFERROR((#REF!/#REF!)*100,"")</f>
        <v/>
      </c>
      <c r="K16" s="216" t="str">
        <f>IFERROR((#REF!/#REF!)*100,"")</f>
        <v/>
      </c>
      <c r="L16" s="216" t="str">
        <f>IFERROR((#REF!/#REF!)*100,"")</f>
        <v/>
      </c>
    </row>
    <row r="17" spans="2:12" s="205" customFormat="1" ht="36" hidden="1" customHeight="1">
      <c r="B17" s="214"/>
      <c r="C17" s="215"/>
      <c r="D17" s="215"/>
      <c r="E17" s="215"/>
      <c r="F17" s="215"/>
      <c r="G17" s="216"/>
      <c r="H17" s="216"/>
      <c r="I17" s="216" t="str">
        <f>IFERROR((#REF!/#REF!)*100,"")</f>
        <v/>
      </c>
      <c r="J17" s="216" t="str">
        <f>IFERROR((#REF!/#REF!)*100,"")</f>
        <v/>
      </c>
      <c r="K17" s="216" t="str">
        <f>IFERROR((#REF!/#REF!)*100,"")</f>
        <v/>
      </c>
      <c r="L17" s="216" t="str">
        <f>IFERROR((#REF!/#REF!)*100,"")</f>
        <v/>
      </c>
    </row>
    <row r="18" spans="2:12" s="205" customFormat="1" ht="36" hidden="1" customHeight="1">
      <c r="B18" s="214"/>
      <c r="C18" s="215"/>
      <c r="D18" s="215"/>
      <c r="E18" s="215"/>
      <c r="F18" s="215"/>
      <c r="G18" s="216"/>
      <c r="H18" s="216"/>
      <c r="I18" s="216" t="str">
        <f>IFERROR((#REF!/#REF!)*100,"")</f>
        <v/>
      </c>
      <c r="J18" s="216" t="str">
        <f>IFERROR((#REF!/#REF!)*100,"")</f>
        <v/>
      </c>
      <c r="K18" s="216" t="str">
        <f>IFERROR((#REF!/#REF!)*100,"")</f>
        <v/>
      </c>
      <c r="L18" s="216" t="str">
        <f>IFERROR((#REF!/#REF!)*100,"")</f>
        <v/>
      </c>
    </row>
    <row r="19" spans="2:12" s="205" customFormat="1" ht="36" hidden="1" customHeight="1">
      <c r="B19" s="214"/>
      <c r="C19" s="215"/>
      <c r="D19" s="215"/>
      <c r="E19" s="215"/>
      <c r="F19" s="215"/>
      <c r="G19" s="216"/>
      <c r="H19" s="216"/>
      <c r="I19" s="216" t="str">
        <f>IFERROR((#REF!/#REF!)*100,"")</f>
        <v/>
      </c>
      <c r="J19" s="216" t="str">
        <f>IFERROR((#REF!/#REF!)*100,"")</f>
        <v/>
      </c>
      <c r="K19" s="216" t="str">
        <f>IFERROR((#REF!/#REF!)*100,"")</f>
        <v/>
      </c>
      <c r="L19" s="216" t="str">
        <f>IFERROR((#REF!/#REF!)*100,"")</f>
        <v/>
      </c>
    </row>
    <row r="20" spans="2:12" s="205" customFormat="1" ht="36" hidden="1" customHeight="1">
      <c r="B20" s="214"/>
      <c r="C20" s="215"/>
      <c r="D20" s="215"/>
      <c r="E20" s="215"/>
      <c r="F20" s="215"/>
      <c r="G20" s="216"/>
      <c r="H20" s="216"/>
      <c r="I20" s="216" t="str">
        <f>IFERROR((#REF!/#REF!)*100,"")</f>
        <v/>
      </c>
      <c r="J20" s="216" t="str">
        <f>IFERROR((#REF!/#REF!)*100,"")</f>
        <v/>
      </c>
      <c r="K20" s="216" t="str">
        <f>IFERROR((#REF!/#REF!)*100,"")</f>
        <v/>
      </c>
      <c r="L20" s="216" t="str">
        <f>IFERROR((#REF!/#REF!)*100,"")</f>
        <v/>
      </c>
    </row>
    <row r="21" spans="2:12" s="205" customFormat="1" ht="36" hidden="1" customHeight="1">
      <c r="B21" s="214"/>
      <c r="C21" s="215"/>
      <c r="D21" s="215"/>
      <c r="E21" s="215"/>
      <c r="F21" s="215"/>
      <c r="G21" s="216"/>
      <c r="H21" s="216"/>
      <c r="I21" s="216" t="str">
        <f>IFERROR((#REF!/#REF!)*100,"")</f>
        <v/>
      </c>
      <c r="J21" s="216" t="str">
        <f>IFERROR((#REF!/#REF!)*100,"")</f>
        <v/>
      </c>
      <c r="K21" s="216" t="str">
        <f>IFERROR((#REF!/#REF!)*100,"")</f>
        <v/>
      </c>
      <c r="L21" s="216" t="str">
        <f>IFERROR((#REF!/#REF!)*100,"")</f>
        <v/>
      </c>
    </row>
    <row r="22" spans="2:12" s="205" customFormat="1" ht="36" hidden="1" customHeight="1">
      <c r="B22" s="214"/>
      <c r="C22" s="215"/>
      <c r="D22" s="215"/>
      <c r="E22" s="215"/>
      <c r="F22" s="215"/>
      <c r="G22" s="216"/>
      <c r="H22" s="216"/>
      <c r="I22" s="216" t="str">
        <f>IFERROR((#REF!/#REF!)*100,"")</f>
        <v/>
      </c>
      <c r="J22" s="216" t="str">
        <f>IFERROR((#REF!/#REF!)*100,"")</f>
        <v/>
      </c>
      <c r="K22" s="216" t="str">
        <f>IFERROR((#REF!/#REF!)*100,"")</f>
        <v/>
      </c>
      <c r="L22" s="216" t="str">
        <f>IFERROR((#REF!/#REF!)*100,"")</f>
        <v/>
      </c>
    </row>
    <row r="23" spans="2:12" s="205" customFormat="1" ht="36" hidden="1" customHeight="1">
      <c r="B23" s="214"/>
      <c r="C23" s="215"/>
      <c r="D23" s="215"/>
      <c r="E23" s="215"/>
      <c r="F23" s="215"/>
      <c r="G23" s="216"/>
      <c r="H23" s="216"/>
      <c r="I23" s="216" t="str">
        <f>IFERROR((#REF!/#REF!)*100,"")</f>
        <v/>
      </c>
      <c r="J23" s="216" t="str">
        <f>IFERROR((#REF!/#REF!)*100,"")</f>
        <v/>
      </c>
      <c r="K23" s="216" t="str">
        <f>IFERROR((#REF!/#REF!)*100,"")</f>
        <v/>
      </c>
      <c r="L23" s="216" t="str">
        <f>IFERROR((#REF!/#REF!)*100,"")</f>
        <v/>
      </c>
    </row>
    <row r="24" spans="2:12" s="205" customFormat="1" ht="36" hidden="1" customHeight="1">
      <c r="B24" s="214"/>
      <c r="C24" s="215"/>
      <c r="D24" s="215"/>
      <c r="E24" s="215"/>
      <c r="F24" s="215"/>
      <c r="G24" s="216"/>
      <c r="H24" s="216"/>
      <c r="I24" s="216" t="str">
        <f>IFERROR((#REF!/#REF!)*100,"")</f>
        <v/>
      </c>
      <c r="J24" s="216" t="str">
        <f>IFERROR((#REF!/#REF!)*100,"")</f>
        <v/>
      </c>
      <c r="K24" s="216" t="str">
        <f>IFERROR((#REF!/#REF!)*100,"")</f>
        <v/>
      </c>
      <c r="L24" s="216" t="str">
        <f>IFERROR((#REF!/#REF!)*100,"")</f>
        <v/>
      </c>
    </row>
    <row r="25" spans="2:12" s="205" customFormat="1" ht="36" hidden="1" customHeight="1">
      <c r="B25" s="214"/>
      <c r="C25" s="215"/>
      <c r="D25" s="215"/>
      <c r="E25" s="215"/>
      <c r="F25" s="215"/>
      <c r="G25" s="216"/>
      <c r="H25" s="216"/>
      <c r="I25" s="216" t="str">
        <f>IFERROR((#REF!/#REF!)*100,"")</f>
        <v/>
      </c>
      <c r="J25" s="216" t="str">
        <f>IFERROR((#REF!/#REF!)*100,"")</f>
        <v/>
      </c>
      <c r="K25" s="216" t="str">
        <f>IFERROR((#REF!/#REF!)*100,"")</f>
        <v/>
      </c>
      <c r="L25" s="216" t="str">
        <f>IFERROR((#REF!/#REF!)*100,"")</f>
        <v/>
      </c>
    </row>
    <row r="26" spans="2:12" s="205" customFormat="1" ht="36" hidden="1" customHeight="1">
      <c r="B26" s="214"/>
      <c r="C26" s="215"/>
      <c r="D26" s="215"/>
      <c r="E26" s="215"/>
      <c r="F26" s="215"/>
      <c r="G26" s="216"/>
      <c r="H26" s="216"/>
      <c r="I26" s="216" t="str">
        <f>IFERROR((#REF!/#REF!)*100,"")</f>
        <v/>
      </c>
      <c r="J26" s="216" t="str">
        <f>IFERROR((#REF!/#REF!)*100,"")</f>
        <v/>
      </c>
      <c r="K26" s="216" t="str">
        <f>IFERROR((#REF!/#REF!)*100,"")</f>
        <v/>
      </c>
      <c r="L26" s="216" t="str">
        <f>IFERROR((#REF!/#REF!)*100,"")</f>
        <v/>
      </c>
    </row>
    <row r="27" spans="2:12" s="205" customFormat="1" ht="36" hidden="1" customHeight="1">
      <c r="B27" s="214"/>
      <c r="C27" s="215"/>
      <c r="D27" s="215"/>
      <c r="E27" s="215"/>
      <c r="F27" s="215"/>
      <c r="G27" s="216"/>
      <c r="H27" s="216"/>
      <c r="I27" s="216" t="str">
        <f>IFERROR((#REF!/#REF!)*100,"")</f>
        <v/>
      </c>
      <c r="J27" s="216" t="str">
        <f>IFERROR((#REF!/#REF!)*100,"")</f>
        <v/>
      </c>
      <c r="K27" s="216" t="str">
        <f>IFERROR((#REF!/#REF!)*100,"")</f>
        <v/>
      </c>
      <c r="L27" s="216" t="str">
        <f>IFERROR((#REF!/#REF!)*100,"")</f>
        <v/>
      </c>
    </row>
    <row r="28" spans="2:12" s="205" customFormat="1" ht="36" hidden="1" customHeight="1">
      <c r="B28" s="214"/>
      <c r="C28" s="215"/>
      <c r="D28" s="215"/>
      <c r="E28" s="215"/>
      <c r="F28" s="215"/>
      <c r="G28" s="216"/>
      <c r="H28" s="216"/>
      <c r="I28" s="216" t="str">
        <f>IFERROR((#REF!/#REF!)*100,"")</f>
        <v/>
      </c>
      <c r="J28" s="216" t="str">
        <f>IFERROR((#REF!/#REF!)*100,"")</f>
        <v/>
      </c>
      <c r="K28" s="216" t="str">
        <f>IFERROR((#REF!/#REF!)*100,"")</f>
        <v/>
      </c>
      <c r="L28" s="216" t="str">
        <f>IFERROR((#REF!/#REF!)*100,"")</f>
        <v/>
      </c>
    </row>
    <row r="29" spans="2:12" s="205" customFormat="1" ht="36" hidden="1" customHeight="1">
      <c r="B29" s="214"/>
      <c r="C29" s="215"/>
      <c r="D29" s="215"/>
      <c r="E29" s="215"/>
      <c r="F29" s="215"/>
      <c r="G29" s="216"/>
      <c r="H29" s="216"/>
      <c r="I29" s="216" t="str">
        <f>IFERROR((#REF!/#REF!)*100,"")</f>
        <v/>
      </c>
      <c r="J29" s="216" t="str">
        <f>IFERROR((#REF!/#REF!)*100,"")</f>
        <v/>
      </c>
      <c r="K29" s="216" t="str">
        <f>IFERROR((#REF!/#REF!)*100,"")</f>
        <v/>
      </c>
      <c r="L29" s="216" t="str">
        <f>IFERROR((#REF!/#REF!)*100,"")</f>
        <v/>
      </c>
    </row>
    <row r="30" spans="2:12" s="205" customFormat="1" ht="36" hidden="1" customHeight="1">
      <c r="B30" s="214"/>
      <c r="C30" s="215"/>
      <c r="D30" s="215"/>
      <c r="E30" s="215"/>
      <c r="F30" s="215"/>
      <c r="G30" s="216"/>
      <c r="H30" s="216"/>
      <c r="I30" s="216" t="str">
        <f>IFERROR((#REF!/#REF!)*100,"")</f>
        <v/>
      </c>
      <c r="J30" s="216" t="str">
        <f>IFERROR((#REF!/#REF!)*100,"")</f>
        <v/>
      </c>
      <c r="K30" s="216" t="str">
        <f>IFERROR((#REF!/#REF!)*100,"")</f>
        <v/>
      </c>
      <c r="L30" s="216" t="str">
        <f>IFERROR((#REF!/#REF!)*100,"")</f>
        <v/>
      </c>
    </row>
    <row r="31" spans="2:12" s="205" customFormat="1" ht="36" hidden="1" customHeight="1">
      <c r="B31" s="214"/>
      <c r="C31" s="215"/>
      <c r="D31" s="215"/>
      <c r="E31" s="215"/>
      <c r="F31" s="215"/>
      <c r="G31" s="216"/>
      <c r="H31" s="216"/>
      <c r="I31" s="216" t="str">
        <f>IFERROR((#REF!/#REF!)*100,"")</f>
        <v/>
      </c>
      <c r="J31" s="216" t="str">
        <f>IFERROR((#REF!/#REF!)*100,"")</f>
        <v/>
      </c>
      <c r="K31" s="216" t="str">
        <f>IFERROR((#REF!/#REF!)*100,"")</f>
        <v/>
      </c>
      <c r="L31" s="216" t="str">
        <f>IFERROR((#REF!/#REF!)*100,"")</f>
        <v/>
      </c>
    </row>
    <row r="32" spans="2:12" s="205" customFormat="1" ht="36" hidden="1" customHeight="1">
      <c r="B32" s="214"/>
      <c r="C32" s="215"/>
      <c r="D32" s="215"/>
      <c r="E32" s="215"/>
      <c r="F32" s="215"/>
      <c r="G32" s="216"/>
      <c r="H32" s="216"/>
      <c r="I32" s="216" t="str">
        <f>IFERROR((#REF!/#REF!)*100,"")</f>
        <v/>
      </c>
      <c r="J32" s="216" t="str">
        <f>IFERROR((#REF!/#REF!)*100,"")</f>
        <v/>
      </c>
      <c r="K32" s="216" t="str">
        <f>IFERROR((#REF!/#REF!)*100,"")</f>
        <v/>
      </c>
      <c r="L32" s="216" t="str">
        <f>IFERROR((#REF!/#REF!)*100,"")</f>
        <v/>
      </c>
    </row>
    <row r="33" spans="2:12" s="205" customFormat="1" ht="36" hidden="1" customHeight="1">
      <c r="B33" s="214"/>
      <c r="C33" s="215"/>
      <c r="D33" s="215"/>
      <c r="E33" s="215"/>
      <c r="F33" s="215"/>
      <c r="G33" s="216"/>
      <c r="H33" s="216"/>
      <c r="I33" s="216" t="str">
        <f>IFERROR((#REF!/#REF!)*100,"")</f>
        <v/>
      </c>
      <c r="J33" s="216" t="str">
        <f>IFERROR((#REF!/#REF!)*100,"")</f>
        <v/>
      </c>
      <c r="K33" s="216" t="str">
        <f>IFERROR((#REF!/#REF!)*100,"")</f>
        <v/>
      </c>
      <c r="L33" s="216" t="str">
        <f>IFERROR((#REF!/#REF!)*100,"")</f>
        <v/>
      </c>
    </row>
    <row r="34" spans="2:12" s="205" customFormat="1" ht="36" hidden="1" customHeight="1">
      <c r="B34" s="214"/>
      <c r="C34" s="215"/>
      <c r="D34" s="215"/>
      <c r="E34" s="215"/>
      <c r="F34" s="215"/>
      <c r="G34" s="216"/>
      <c r="H34" s="216"/>
      <c r="I34" s="216" t="str">
        <f>IFERROR((#REF!/#REF!)*100,"")</f>
        <v/>
      </c>
      <c r="J34" s="216" t="str">
        <f>IFERROR((#REF!/#REF!)*100,"")</f>
        <v/>
      </c>
      <c r="K34" s="216" t="str">
        <f>IFERROR((#REF!/#REF!)*100,"")</f>
        <v/>
      </c>
      <c r="L34" s="216" t="str">
        <f>IFERROR((#REF!/#REF!)*100,"")</f>
        <v/>
      </c>
    </row>
    <row r="35" spans="2:12" s="205" customFormat="1" ht="36" hidden="1" customHeight="1">
      <c r="B35" s="214"/>
      <c r="C35" s="215"/>
      <c r="D35" s="215"/>
      <c r="E35" s="215"/>
      <c r="F35" s="215"/>
      <c r="G35" s="216"/>
      <c r="H35" s="216"/>
      <c r="I35" s="216" t="str">
        <f>IFERROR((#REF!/#REF!)*100,"")</f>
        <v/>
      </c>
      <c r="J35" s="216" t="str">
        <f>IFERROR((#REF!/#REF!)*100,"")</f>
        <v/>
      </c>
      <c r="K35" s="216" t="str">
        <f>IFERROR((#REF!/#REF!)*100,"")</f>
        <v/>
      </c>
      <c r="L35" s="216" t="str">
        <f>IFERROR((#REF!/#REF!)*100,"")</f>
        <v/>
      </c>
    </row>
    <row r="36" spans="2:12" s="205" customFormat="1" ht="36" hidden="1" customHeight="1">
      <c r="B36" s="214"/>
      <c r="C36" s="215"/>
      <c r="D36" s="215"/>
      <c r="E36" s="215"/>
      <c r="F36" s="215"/>
      <c r="G36" s="216"/>
      <c r="H36" s="216"/>
      <c r="I36" s="216" t="str">
        <f>IFERROR((#REF!/#REF!)*100,"")</f>
        <v/>
      </c>
      <c r="J36" s="216" t="str">
        <f>IFERROR((#REF!/#REF!)*100,"")</f>
        <v/>
      </c>
      <c r="K36" s="216" t="str">
        <f>IFERROR((#REF!/#REF!)*100,"")</f>
        <v/>
      </c>
      <c r="L36" s="216" t="str">
        <f>IFERROR((#REF!/#REF!)*100,"")</f>
        <v/>
      </c>
    </row>
    <row r="37" spans="2:12" s="205" customFormat="1" ht="36" hidden="1" customHeight="1">
      <c r="B37" s="214"/>
      <c r="C37" s="215"/>
      <c r="D37" s="215"/>
      <c r="E37" s="215"/>
      <c r="F37" s="215"/>
      <c r="G37" s="216"/>
      <c r="H37" s="216"/>
      <c r="I37" s="216" t="str">
        <f>IFERROR((#REF!/#REF!)*100,"")</f>
        <v/>
      </c>
      <c r="J37" s="216" t="str">
        <f>IFERROR((#REF!/#REF!)*100,"")</f>
        <v/>
      </c>
      <c r="K37" s="216" t="str">
        <f>IFERROR((#REF!/#REF!)*100,"")</f>
        <v/>
      </c>
      <c r="L37" s="216" t="str">
        <f>IFERROR((#REF!/#REF!)*100,"")</f>
        <v/>
      </c>
    </row>
    <row r="38" spans="2:12" s="205" customFormat="1" ht="36" hidden="1" customHeight="1">
      <c r="B38" s="214"/>
      <c r="C38" s="215"/>
      <c r="D38" s="215"/>
      <c r="E38" s="215"/>
      <c r="F38" s="215"/>
      <c r="G38" s="216"/>
      <c r="H38" s="216"/>
      <c r="I38" s="216" t="str">
        <f>IFERROR((#REF!/#REF!)*100,"")</f>
        <v/>
      </c>
      <c r="J38" s="216" t="str">
        <f>IFERROR((#REF!/#REF!)*100,"")</f>
        <v/>
      </c>
      <c r="K38" s="216" t="str">
        <f>IFERROR((#REF!/#REF!)*100,"")</f>
        <v/>
      </c>
      <c r="L38" s="216" t="str">
        <f>IFERROR((#REF!/#REF!)*100,"")</f>
        <v/>
      </c>
    </row>
    <row r="39" spans="2:12" s="205" customFormat="1" ht="36" hidden="1" customHeight="1">
      <c r="B39" s="214"/>
      <c r="C39" s="215"/>
      <c r="D39" s="215"/>
      <c r="E39" s="215"/>
      <c r="F39" s="215"/>
      <c r="G39" s="216"/>
      <c r="H39" s="216"/>
      <c r="I39" s="216" t="str">
        <f>IFERROR((#REF!/#REF!)*100,"")</f>
        <v/>
      </c>
      <c r="J39" s="216" t="str">
        <f>IFERROR((#REF!/#REF!)*100,"")</f>
        <v/>
      </c>
      <c r="K39" s="216" t="str">
        <f>IFERROR((#REF!/#REF!)*100,"")</f>
        <v/>
      </c>
      <c r="L39" s="216" t="str">
        <f>IFERROR((#REF!/#REF!)*100,"")</f>
        <v/>
      </c>
    </row>
    <row r="40" spans="2:12" s="205" customFormat="1" ht="36" hidden="1" customHeight="1">
      <c r="B40" s="214"/>
      <c r="C40" s="215"/>
      <c r="D40" s="215"/>
      <c r="E40" s="215"/>
      <c r="F40" s="215"/>
      <c r="G40" s="216"/>
      <c r="H40" s="216"/>
      <c r="I40" s="216" t="str">
        <f>IFERROR((#REF!/#REF!)*100,"")</f>
        <v/>
      </c>
      <c r="J40" s="216" t="str">
        <f>IFERROR((#REF!/#REF!)*100,"")</f>
        <v/>
      </c>
      <c r="K40" s="216" t="str">
        <f>IFERROR((#REF!/#REF!)*100,"")</f>
        <v/>
      </c>
      <c r="L40" s="216" t="str">
        <f>IFERROR((#REF!/#REF!)*100,"")</f>
        <v/>
      </c>
    </row>
    <row r="41" spans="2:12" s="205" customFormat="1" ht="36" hidden="1" customHeight="1">
      <c r="B41" s="214"/>
      <c r="C41" s="215"/>
      <c r="D41" s="215"/>
      <c r="E41" s="215"/>
      <c r="F41" s="215"/>
      <c r="G41" s="216"/>
      <c r="H41" s="216"/>
      <c r="I41" s="216" t="str">
        <f>IFERROR((#REF!/#REF!)*100,"")</f>
        <v/>
      </c>
      <c r="J41" s="216" t="str">
        <f>IFERROR((#REF!/#REF!)*100,"")</f>
        <v/>
      </c>
      <c r="K41" s="216" t="str">
        <f>IFERROR((#REF!/#REF!)*100,"")</f>
        <v/>
      </c>
      <c r="L41" s="216" t="str">
        <f>IFERROR((#REF!/#REF!)*100,"")</f>
        <v/>
      </c>
    </row>
    <row r="42" spans="2:12" s="205" customFormat="1" ht="36" hidden="1" customHeight="1">
      <c r="B42" s="214"/>
      <c r="C42" s="215"/>
      <c r="D42" s="215"/>
      <c r="E42" s="215"/>
      <c r="F42" s="215"/>
      <c r="G42" s="216"/>
      <c r="H42" s="216"/>
      <c r="I42" s="216" t="str">
        <f>IFERROR((#REF!/#REF!)*100,"")</f>
        <v/>
      </c>
      <c r="J42" s="216" t="str">
        <f>IFERROR((#REF!/#REF!)*100,"")</f>
        <v/>
      </c>
      <c r="K42" s="216" t="str">
        <f>IFERROR((#REF!/#REF!)*100,"")</f>
        <v/>
      </c>
      <c r="L42" s="216" t="str">
        <f>IFERROR((#REF!/#REF!)*100,"")</f>
        <v/>
      </c>
    </row>
    <row r="43" spans="2:12" s="205" customFormat="1" ht="36" hidden="1" customHeight="1">
      <c r="B43" s="214"/>
      <c r="C43" s="215"/>
      <c r="D43" s="215"/>
      <c r="E43" s="215"/>
      <c r="F43" s="215"/>
      <c r="G43" s="216"/>
      <c r="H43" s="216"/>
      <c r="I43" s="216" t="str">
        <f>IFERROR((#REF!/#REF!)*100,"")</f>
        <v/>
      </c>
      <c r="J43" s="216" t="str">
        <f>IFERROR((#REF!/#REF!)*100,"")</f>
        <v/>
      </c>
      <c r="K43" s="216" t="str">
        <f>IFERROR((#REF!/#REF!)*100,"")</f>
        <v/>
      </c>
      <c r="L43" s="216" t="str">
        <f>IFERROR((#REF!/#REF!)*100,"")</f>
        <v/>
      </c>
    </row>
    <row r="44" spans="2:12" s="205" customFormat="1" ht="36" hidden="1" customHeight="1">
      <c r="B44" s="214"/>
      <c r="C44" s="215"/>
      <c r="D44" s="215"/>
      <c r="E44" s="215"/>
      <c r="F44" s="215"/>
      <c r="G44" s="216"/>
      <c r="H44" s="216"/>
      <c r="I44" s="216" t="str">
        <f>IFERROR((#REF!/#REF!)*100,"")</f>
        <v/>
      </c>
      <c r="J44" s="216" t="str">
        <f>IFERROR((#REF!/#REF!)*100,"")</f>
        <v/>
      </c>
      <c r="K44" s="216" t="str">
        <f>IFERROR((#REF!/#REF!)*100,"")</f>
        <v/>
      </c>
      <c r="L44" s="216" t="str">
        <f>IFERROR((#REF!/#REF!)*100,"")</f>
        <v/>
      </c>
    </row>
    <row r="45" spans="2:12" s="205" customFormat="1" ht="36" hidden="1" customHeight="1">
      <c r="B45" s="214"/>
      <c r="C45" s="215"/>
      <c r="D45" s="215"/>
      <c r="E45" s="215"/>
      <c r="F45" s="215"/>
      <c r="G45" s="216"/>
      <c r="H45" s="216"/>
      <c r="I45" s="216" t="str">
        <f>IFERROR((#REF!/#REF!)*100,"")</f>
        <v/>
      </c>
      <c r="J45" s="216" t="str">
        <f>IFERROR((#REF!/#REF!)*100,"")</f>
        <v/>
      </c>
      <c r="K45" s="216" t="str">
        <f>IFERROR((#REF!/#REF!)*100,"")</f>
        <v/>
      </c>
      <c r="L45" s="216" t="str">
        <f>IFERROR((#REF!/#REF!)*100,"")</f>
        <v/>
      </c>
    </row>
    <row r="46" spans="2:12" s="205" customFormat="1" ht="36" hidden="1" customHeight="1">
      <c r="B46" s="214"/>
      <c r="C46" s="215"/>
      <c r="D46" s="215"/>
      <c r="E46" s="215"/>
      <c r="F46" s="215"/>
      <c r="G46" s="216"/>
      <c r="H46" s="216"/>
      <c r="I46" s="216" t="str">
        <f>IFERROR((#REF!/#REF!)*100,"")</f>
        <v/>
      </c>
      <c r="J46" s="216" t="str">
        <f>IFERROR((#REF!/#REF!)*100,"")</f>
        <v/>
      </c>
      <c r="K46" s="216" t="str">
        <f>IFERROR((#REF!/#REF!)*100,"")</f>
        <v/>
      </c>
      <c r="L46" s="216" t="str">
        <f>IFERROR((#REF!/#REF!)*100,"")</f>
        <v/>
      </c>
    </row>
    <row r="47" spans="2:12" s="205" customFormat="1" ht="36" hidden="1" customHeight="1">
      <c r="B47" s="214"/>
      <c r="C47" s="215"/>
      <c r="D47" s="215"/>
      <c r="E47" s="215"/>
      <c r="F47" s="215"/>
      <c r="G47" s="216"/>
      <c r="H47" s="216"/>
      <c r="I47" s="216" t="str">
        <f>IFERROR((#REF!/#REF!)*100,"")</f>
        <v/>
      </c>
      <c r="J47" s="216" t="str">
        <f>IFERROR((#REF!/#REF!)*100,"")</f>
        <v/>
      </c>
      <c r="K47" s="216" t="str">
        <f>IFERROR((#REF!/#REF!)*100,"")</f>
        <v/>
      </c>
      <c r="L47" s="216" t="str">
        <f>IFERROR((#REF!/#REF!)*100,"")</f>
        <v/>
      </c>
    </row>
    <row r="48" spans="2:12" s="205" customFormat="1" ht="36" hidden="1" customHeight="1">
      <c r="B48" s="214"/>
      <c r="C48" s="217"/>
      <c r="D48" s="217"/>
      <c r="E48" s="218"/>
      <c r="F48" s="218"/>
      <c r="G48" s="216"/>
      <c r="H48" s="216"/>
      <c r="I48" s="216"/>
      <c r="J48" s="216"/>
      <c r="K48" s="216"/>
      <c r="L48" s="216"/>
    </row>
    <row r="49" spans="2:12" s="205" customFormat="1" ht="8.4" customHeight="1">
      <c r="B49" s="219"/>
      <c r="C49" s="220"/>
      <c r="D49" s="220"/>
      <c r="E49" s="221"/>
      <c r="F49" s="221"/>
      <c r="G49" s="222"/>
      <c r="H49" s="222"/>
      <c r="I49" s="230"/>
      <c r="J49" s="230"/>
      <c r="K49" s="231"/>
      <c r="L49" s="232"/>
    </row>
    <row r="50" spans="2:12" s="205" customFormat="1" ht="28.5" customHeight="1">
      <c r="B50" s="484" t="s">
        <v>106</v>
      </c>
      <c r="C50" s="484"/>
      <c r="D50" s="484"/>
      <c r="E50" s="484"/>
      <c r="F50" s="484"/>
      <c r="G50" s="484"/>
      <c r="H50" s="484"/>
      <c r="I50" s="484"/>
      <c r="J50" s="484"/>
      <c r="K50" s="484"/>
      <c r="L50" s="484"/>
    </row>
    <row r="51" spans="2:12" s="205" customFormat="1" ht="15" customHeight="1">
      <c r="B51" s="501" t="s">
        <v>1508</v>
      </c>
      <c r="C51" s="485"/>
      <c r="D51" s="485"/>
      <c r="E51" s="485"/>
      <c r="F51" s="485"/>
      <c r="G51" s="485"/>
      <c r="H51" s="485"/>
      <c r="I51" s="485"/>
      <c r="J51" s="485"/>
      <c r="K51" s="485"/>
      <c r="L51" s="485"/>
    </row>
    <row r="52" spans="2:12" s="205" customFormat="1" ht="15" customHeight="1">
      <c r="B52" s="486"/>
      <c r="C52" s="486"/>
      <c r="D52" s="486"/>
      <c r="E52" s="486"/>
      <c r="F52" s="486"/>
      <c r="G52" s="486"/>
      <c r="H52" s="486"/>
      <c r="I52" s="486"/>
      <c r="J52" s="486"/>
      <c r="K52" s="486"/>
      <c r="L52" s="486"/>
    </row>
    <row r="53" spans="2:12">
      <c r="B53" s="223"/>
      <c r="C53" s="224"/>
      <c r="D53" s="224"/>
      <c r="E53" s="223"/>
      <c r="F53" s="223"/>
      <c r="H53" s="223"/>
    </row>
    <row r="54" spans="2:12">
      <c r="C54" s="225"/>
      <c r="D54" s="225"/>
      <c r="E54" s="226"/>
      <c r="F54" s="226"/>
    </row>
    <row r="55" spans="2:12">
      <c r="C55" s="227"/>
      <c r="D55" s="227"/>
      <c r="E55" s="227"/>
      <c r="F55" s="227"/>
    </row>
    <row r="1191" spans="24:24">
      <c r="X1191" s="233"/>
    </row>
    <row r="1196" spans="24:24">
      <c r="X1196" s="233"/>
    </row>
    <row r="1197" spans="24:24">
      <c r="X1197" s="233"/>
    </row>
    <row r="1244" spans="24:24">
      <c r="X1244" s="233"/>
    </row>
  </sheetData>
  <sheetProtection formatColumns="0" formatRows="0"/>
  <mergeCells count="13">
    <mergeCell ref="B2:L2"/>
    <mergeCell ref="B3:L3"/>
    <mergeCell ref="B5:E5"/>
    <mergeCell ref="F5:L5"/>
    <mergeCell ref="B6:E6"/>
    <mergeCell ref="F6:L6"/>
    <mergeCell ref="B50:L50"/>
    <mergeCell ref="B51:L52"/>
    <mergeCell ref="B8:E8"/>
    <mergeCell ref="F8:L8"/>
    <mergeCell ref="B10:L10"/>
    <mergeCell ref="B11:H11"/>
    <mergeCell ref="I11:L11"/>
  </mergeCells>
  <printOptions horizontalCentered="1"/>
  <pageMargins left="0.39370078740157499" right="0.39370078740157499" top="1.37795275590551" bottom="0.86614173228346403" header="0.39370078740157499" footer="0.59055118110236204"/>
  <pageSetup scale="59" fitToHeight="0" orientation="landscape" r:id="rId1"/>
  <headerFooter scaleWithDoc="0">
    <oddHeader>&amp;C&amp;G&amp;R</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53</vt:i4>
      </vt:variant>
    </vt:vector>
  </HeadingPairs>
  <TitlesOfParts>
    <vt:vector size="82" baseType="lpstr">
      <vt:lpstr>Caratula</vt:lpstr>
      <vt:lpstr>Matriz</vt:lpstr>
      <vt:lpstr>Resumen_Ejecutivo</vt:lpstr>
      <vt:lpstr>ECG</vt:lpstr>
      <vt:lpstr>EPC</vt:lpstr>
      <vt:lpstr>AP_RF 15O140</vt:lpstr>
      <vt:lpstr>AP_RF 15O240</vt:lpstr>
      <vt:lpstr>AP_RF 15O340</vt:lpstr>
      <vt:lpstr>AP_RF 15O440</vt:lpstr>
      <vt:lpstr>AP_RF 15O540</vt:lpstr>
      <vt:lpstr>AP_RF 15O640</vt:lpstr>
      <vt:lpstr>AP_RF 15OB40</vt:lpstr>
      <vt:lpstr>AP_RF 15OC40</vt:lpstr>
      <vt:lpstr>AP_RF 15OG40</vt:lpstr>
      <vt:lpstr>AP_RF 25P140</vt:lpstr>
      <vt:lpstr>AP_RF 25P144</vt:lpstr>
      <vt:lpstr>AP_RF 25P640</vt:lpstr>
      <vt:lpstr>AP_RF 25P644</vt:lpstr>
      <vt:lpstr>AP_RF (6)</vt:lpstr>
      <vt:lpstr>PPI</vt:lpstr>
      <vt:lpstr>AP</vt:lpstr>
      <vt:lpstr>ADS-1</vt:lpstr>
      <vt:lpstr>ADS-2</vt:lpstr>
      <vt:lpstr>SAP</vt:lpstr>
      <vt:lpstr>FIC</vt:lpstr>
      <vt:lpstr>AP-FAFA</vt:lpstr>
      <vt:lpstr>PPA</vt:lpstr>
      <vt:lpstr>R-RAMA</vt:lpstr>
      <vt:lpstr>Formato 6d</vt:lpstr>
      <vt:lpstr>EPC!_Toc256789589</vt:lpstr>
      <vt:lpstr>'ADS-2'!Área_de_impresión</vt:lpstr>
      <vt:lpstr>AP!Área_de_impresión</vt:lpstr>
      <vt:lpstr>'AP_RF (6)'!Área_de_impresión</vt:lpstr>
      <vt:lpstr>'AP_RF 15O140'!Área_de_impresión</vt:lpstr>
      <vt:lpstr>'AP_RF 15O240'!Área_de_impresión</vt:lpstr>
      <vt:lpstr>'AP_RF 15O340'!Área_de_impresión</vt:lpstr>
      <vt:lpstr>'AP_RF 15O440'!Área_de_impresión</vt:lpstr>
      <vt:lpstr>'AP_RF 15O540'!Área_de_impresión</vt:lpstr>
      <vt:lpstr>'AP_RF 15O640'!Área_de_impresión</vt:lpstr>
      <vt:lpstr>'AP_RF 15OB40'!Área_de_impresión</vt:lpstr>
      <vt:lpstr>'AP_RF 15OC40'!Área_de_impresión</vt:lpstr>
      <vt:lpstr>'AP_RF 15OG40'!Área_de_impresión</vt:lpstr>
      <vt:lpstr>'AP_RF 25P140'!Área_de_impresión</vt:lpstr>
      <vt:lpstr>'AP_RF 25P144'!Área_de_impresión</vt:lpstr>
      <vt:lpstr>'AP_RF 25P644'!Área_de_impresión</vt:lpstr>
      <vt:lpstr>'AP-FAFA'!Área_de_impresión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AP!Títulos_a_imprimir</vt:lpstr>
      <vt:lpstr>'AP_RF (6)'!Títulos_a_imprimir</vt:lpstr>
      <vt:lpstr>'AP_RF 15O140'!Títulos_a_imprimir</vt:lpstr>
      <vt:lpstr>'AP_RF 15O240'!Títulos_a_imprimir</vt:lpstr>
      <vt:lpstr>'AP_RF 15O340'!Títulos_a_imprimir</vt:lpstr>
      <vt:lpstr>'AP_RF 15O440'!Títulos_a_imprimir</vt:lpstr>
      <vt:lpstr>'AP_RF 15O540'!Títulos_a_imprimir</vt:lpstr>
      <vt:lpstr>'AP_RF 15O640'!Títulos_a_imprimir</vt:lpstr>
      <vt:lpstr>'AP_RF 15OB40'!Títulos_a_imprimir</vt:lpstr>
      <vt:lpstr>'AP_RF 15OC40'!Títulos_a_imprimir</vt:lpstr>
      <vt:lpstr>'AP_RF 15OG40'!Títulos_a_imprimir</vt:lpstr>
      <vt:lpstr>'AP_RF 25P140'!Títulos_a_imprimir</vt:lpstr>
      <vt:lpstr>'AP_RF 25P144'!Títulos_a_imprimir</vt:lpstr>
      <vt:lpstr>'AP_RF 25P640'!Títulos_a_imprimir</vt:lpstr>
      <vt:lpstr>'AP_RF 25P644'!Títulos_a_imprimir</vt:lpstr>
      <vt:lpstr>'AP-FAFA'!Títulos_a_imprimir</vt:lpstr>
      <vt:lpstr>ECG!Títulos_a_imprimir</vt:lpstr>
      <vt:lpstr>EPC!Títulos_a_imprimir</vt:lpstr>
      <vt:lpstr>FIC!Títulos_a_imprimir</vt:lpstr>
      <vt:lpstr>Matriz!Títulos_a_imprimir</vt:lpstr>
      <vt:lpstr>PPA!Títulos_a_imprimir</vt:lpstr>
      <vt:lpstr>Resumen_Ejecutivo!Títulos_a_imprimir</vt:lpstr>
      <vt:lpstr>'R-RAMA'!Títulos_a_imprimir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Daniel Alberto</cp:lastModifiedBy>
  <cp:lastPrinted>2024-04-04T18:40:34Z</cp:lastPrinted>
  <dcterms:created xsi:type="dcterms:W3CDTF">2007-06-29T21:15:00Z</dcterms:created>
  <dcterms:modified xsi:type="dcterms:W3CDTF">2024-04-09T20:38:04Z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y fmtid="{D5CDD505-2E9C-101B-9397-08002B2CF9AE}" pid="3" name="ICV">
    <vt:lpwstr>A16218A9C8D34E55AABE6AC491CEE8F4_12</vt:lpwstr>
  </property>
  <property fmtid="{D5CDD505-2E9C-101B-9397-08002B2CF9AE}" pid="4" name="KSOProductBuildVer">
    <vt:lpwstr>2058-12.2.0.13489</vt:lpwstr>
  </property>
</Properties>
</file>