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hidePivotFieldList="1" defaultThemeVersion="124226"/>
  <mc:AlternateContent xmlns:mc="http://schemas.openxmlformats.org/markup-compatibility/2006">
    <mc:Choice Requires="x15">
      <x15ac:absPath xmlns:x15ac="http://schemas.microsoft.com/office/spreadsheetml/2010/11/ac" url="C:\Users\Daniel Neria\Desktop\001. Tlalpan\Tlalpan 2023\18. IAT\Enero_Septiembre\IAT Formato A\Segunda Versión\"/>
    </mc:Choice>
  </mc:AlternateContent>
  <xr:revisionPtr revIDLastSave="0" documentId="13_ncr:1_{E1A4BB8D-5321-4CF6-82A1-C6C687D41288}" xr6:coauthVersionLast="47" xr6:coauthVersionMax="47" xr10:uidLastSave="{00000000-0000-0000-0000-000000000000}"/>
  <bookViews>
    <workbookView xWindow="-108" yWindow="-108" windowWidth="23256" windowHeight="12576" tabRatio="859" firstSheet="15" activeTab="25" xr2:uid="{00000000-000D-0000-FFFF-FFFF00000000}"/>
  </bookViews>
  <sheets>
    <sheet name="Caratula" sheetId="65" r:id="rId1"/>
    <sheet name="Matriz" sheetId="104" r:id="rId2"/>
    <sheet name="Resumen_Ejecutivo" sheetId="106" r:id="rId3"/>
    <sheet name="ECG" sheetId="5" r:id="rId4"/>
    <sheet name="EPC" sheetId="146" r:id="rId5"/>
    <sheet name="AP_RF 150130 PART. FED." sheetId="144" r:id="rId6"/>
    <sheet name="AP_RF 150230 PART. FED." sheetId="148" r:id="rId7"/>
    <sheet name="AP_RF 150330 PART. FED. " sheetId="149" r:id="rId8"/>
    <sheet name="AP_RF 150430 PART. FED. " sheetId="150" r:id="rId9"/>
    <sheet name="AP_RF 150530 PART. FED.  " sheetId="151" r:id="rId10"/>
    <sheet name="AP_RF 150630 PART. FED.   " sheetId="152" r:id="rId11"/>
    <sheet name="AP_RF 150B30 PART. FED.    " sheetId="153" r:id="rId12"/>
    <sheet name="AP_RF 150C30 PART. FED. " sheetId="154" r:id="rId13"/>
    <sheet name="AP_RF 150G30 PART. FED. " sheetId="155" r:id="rId14"/>
    <sheet name="AP_RF 25P130 FORTAMUN " sheetId="156" r:id="rId15"/>
    <sheet name="AP_RF 25P134 FORTAMUN" sheetId="157" r:id="rId16"/>
    <sheet name="AP_RF 25P630 FAIS " sheetId="158" r:id="rId17"/>
    <sheet name="AP_RF 25P634 FAIS  " sheetId="159" r:id="rId18"/>
    <sheet name="PPI" sheetId="98" r:id="rId19"/>
    <sheet name="AP" sheetId="145" r:id="rId20"/>
    <sheet name="ADS-1" sheetId="22" r:id="rId21"/>
    <sheet name="ADS-2" sheetId="53" r:id="rId22"/>
    <sheet name="FIC" sheetId="86" r:id="rId23"/>
    <sheet name="SAP" sheetId="26" r:id="rId24"/>
    <sheet name="AP-FAFA" sheetId="113" r:id="rId25"/>
    <sheet name="PPA" sheetId="143" r:id="rId26"/>
    <sheet name="R-RAMA" sheetId="147" r:id="rId27"/>
    <sheet name="Formato 6d" sheetId="97"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____________EJE1" localSheetId="19">[1]INICIO!$Y$166:$Y$186</definedName>
    <definedName name="______________EJE1" localSheetId="26">[1]INICIO!$Y$166:$Y$186</definedName>
    <definedName name="______________EJE1">[2]INICIO!$Y$166:$Y$186</definedName>
    <definedName name="______________EJE2" localSheetId="19">[1]INICIO!$Y$188:$Y$229</definedName>
    <definedName name="______________EJE2" localSheetId="26">[1]INICIO!$Y$188:$Y$229</definedName>
    <definedName name="______________EJE2">[2]INICIO!$Y$188:$Y$229</definedName>
    <definedName name="______________EJE3" localSheetId="19">[1]INICIO!$Y$231:$Y$247</definedName>
    <definedName name="______________EJE3" localSheetId="26">[1]INICIO!$Y$231:$Y$247</definedName>
    <definedName name="______________EJE3">[2]INICIO!$Y$231:$Y$247</definedName>
    <definedName name="______________EJE4" localSheetId="19">[1]INICIO!$Y$249:$Y$272</definedName>
    <definedName name="______________EJE4" localSheetId="26">[1]INICIO!$Y$249:$Y$272</definedName>
    <definedName name="______________EJE4">[2]INICIO!$Y$249:$Y$272</definedName>
    <definedName name="______________EJE5" localSheetId="19">[1]INICIO!$Y$274:$Y$287</definedName>
    <definedName name="______________EJE5" localSheetId="26">[1]INICIO!$Y$274:$Y$287</definedName>
    <definedName name="______________EJE5">[2]INICIO!$Y$274:$Y$287</definedName>
    <definedName name="______________EJE7" localSheetId="19">[1]INICIO!$Y$316:$Y$356</definedName>
    <definedName name="______________EJE7" localSheetId="26">[1]INICIO!$Y$316:$Y$356</definedName>
    <definedName name="______________EJE7">[2]INICIO!$Y$316:$Y$356</definedName>
    <definedName name="_____________EJE6" localSheetId="19">[1]INICIO!$Y$289:$Y$314</definedName>
    <definedName name="_____________EJE6" localSheetId="26">[1]INICIO!$Y$289:$Y$314</definedName>
    <definedName name="_____________EJE6">[2]INICIO!$Y$289:$Y$314</definedName>
    <definedName name="____________EJE1" localSheetId="19">[1]INICIO!$Y$166:$Y$186</definedName>
    <definedName name="____________EJE1" localSheetId="26">[1]INICIO!$Y$166:$Y$186</definedName>
    <definedName name="____________EJE1">[2]INICIO!$Y$166:$Y$186</definedName>
    <definedName name="____________EJE2" localSheetId="19">[1]INICIO!$Y$188:$Y$229</definedName>
    <definedName name="____________EJE2" localSheetId="26">[1]INICIO!$Y$188:$Y$229</definedName>
    <definedName name="____________EJE2">[2]INICIO!$Y$188:$Y$229</definedName>
    <definedName name="____________EJE3" localSheetId="19">[1]INICIO!$Y$231:$Y$247</definedName>
    <definedName name="____________EJE3" localSheetId="26">[1]INICIO!$Y$231:$Y$247</definedName>
    <definedName name="____________EJE3">[2]INICIO!$Y$231:$Y$247</definedName>
    <definedName name="____________EJE4" localSheetId="19">[1]INICIO!$Y$249:$Y$272</definedName>
    <definedName name="____________EJE4" localSheetId="26">[1]INICIO!$Y$249:$Y$272</definedName>
    <definedName name="____________EJE4">[2]INICIO!$Y$249:$Y$272</definedName>
    <definedName name="____________EJE5" localSheetId="19">[1]INICIO!$Y$274:$Y$287</definedName>
    <definedName name="____________EJE5" localSheetId="26">[1]INICIO!$Y$274:$Y$287</definedName>
    <definedName name="____________EJE5">[2]INICIO!$Y$274:$Y$287</definedName>
    <definedName name="____________EJE7" localSheetId="19">[1]INICIO!$Y$316:$Y$356</definedName>
    <definedName name="____________EJE7" localSheetId="26">[1]INICIO!$Y$316:$Y$356</definedName>
    <definedName name="____________EJE7">[2]INICIO!$Y$316:$Y$356</definedName>
    <definedName name="___________EJE6" localSheetId="19">[1]INICIO!$Y$289:$Y$314</definedName>
    <definedName name="___________EJE6" localSheetId="26">[1]INICIO!$Y$289:$Y$314</definedName>
    <definedName name="___________EJE6">[2]INICIO!$Y$289:$Y$314</definedName>
    <definedName name="__________EJE1" localSheetId="19">[1]INICIO!$Y$166:$Y$186</definedName>
    <definedName name="__________EJE1" localSheetId="26">[1]INICIO!$Y$166:$Y$186</definedName>
    <definedName name="__________EJE1">[2]INICIO!$Y$166:$Y$186</definedName>
    <definedName name="__________EJE2" localSheetId="19">[1]INICIO!$Y$188:$Y$229</definedName>
    <definedName name="__________EJE2" localSheetId="26">[1]INICIO!$Y$188:$Y$229</definedName>
    <definedName name="__________EJE2">[2]INICIO!$Y$188:$Y$229</definedName>
    <definedName name="__________EJE3" localSheetId="19">[1]INICIO!$Y$231:$Y$247</definedName>
    <definedName name="__________EJE3" localSheetId="26">[1]INICIO!$Y$231:$Y$247</definedName>
    <definedName name="__________EJE3">[2]INICIO!$Y$231:$Y$247</definedName>
    <definedName name="__________EJE4" localSheetId="19">[1]INICIO!$Y$249:$Y$272</definedName>
    <definedName name="__________EJE4" localSheetId="26">[1]INICIO!$Y$249:$Y$272</definedName>
    <definedName name="__________EJE4">[2]INICIO!$Y$249:$Y$272</definedName>
    <definedName name="__________EJE5" localSheetId="19">[1]INICIO!$Y$274:$Y$287</definedName>
    <definedName name="__________EJE5" localSheetId="26">[1]INICIO!$Y$274:$Y$287</definedName>
    <definedName name="__________EJE5">[2]INICIO!$Y$274:$Y$287</definedName>
    <definedName name="__________EJE6" localSheetId="19">[1]INICIO!$Y$289:$Y$314</definedName>
    <definedName name="__________EJE6" localSheetId="26">[1]INICIO!$Y$289:$Y$314</definedName>
    <definedName name="__________EJE6">[2]INICIO!$Y$289:$Y$314</definedName>
    <definedName name="__________EJE7" localSheetId="19">[1]INICIO!$Y$316:$Y$356</definedName>
    <definedName name="__________EJE7" localSheetId="26">[1]INICIO!$Y$316:$Y$356</definedName>
    <definedName name="__________EJE7">[2]INICIO!$Y$316:$Y$356</definedName>
    <definedName name="________EJE1" localSheetId="19">[1]INICIO!$Y$166:$Y$186</definedName>
    <definedName name="________EJE1" localSheetId="26">[1]INICIO!$Y$166:$Y$186</definedName>
    <definedName name="________EJE1">[2]INICIO!$Y$166:$Y$186</definedName>
    <definedName name="________EJE2" localSheetId="19">[1]INICIO!$Y$188:$Y$229</definedName>
    <definedName name="________EJE2" localSheetId="26">[1]INICIO!$Y$188:$Y$229</definedName>
    <definedName name="________EJE2">[2]INICIO!$Y$188:$Y$229</definedName>
    <definedName name="________EJE3" localSheetId="19">[1]INICIO!$Y$231:$Y$247</definedName>
    <definedName name="________EJE3" localSheetId="26">[1]INICIO!$Y$231:$Y$247</definedName>
    <definedName name="________EJE3">[2]INICIO!$Y$231:$Y$247</definedName>
    <definedName name="________EJE4" localSheetId="19">[1]INICIO!$Y$249:$Y$272</definedName>
    <definedName name="________EJE4" localSheetId="26">[1]INICIO!$Y$249:$Y$272</definedName>
    <definedName name="________EJE4">[2]INICIO!$Y$249:$Y$272</definedName>
    <definedName name="________EJE5" localSheetId="19">[1]INICIO!$Y$274:$Y$287</definedName>
    <definedName name="________EJE5" localSheetId="26">[1]INICIO!$Y$274:$Y$287</definedName>
    <definedName name="________EJE5">[2]INICIO!$Y$274:$Y$287</definedName>
    <definedName name="________EJE6" localSheetId="19">[1]INICIO!$Y$289:$Y$314</definedName>
    <definedName name="________EJE6" localSheetId="26">[1]INICIO!$Y$289:$Y$314</definedName>
    <definedName name="________EJE6">[2]INICIO!$Y$289:$Y$314</definedName>
    <definedName name="________EJE7" localSheetId="19">[1]INICIO!$Y$316:$Y$356</definedName>
    <definedName name="________EJE7" localSheetId="26">[1]INICIO!$Y$316:$Y$356</definedName>
    <definedName name="________EJE7">[2]INICIO!$Y$316:$Y$356</definedName>
    <definedName name="_______EJE1" localSheetId="18">[3]INICIO!$Y$166:$Y$186</definedName>
    <definedName name="_______EJE1" localSheetId="26">[4]INICIO!$Y$166:$Y$186</definedName>
    <definedName name="_______EJE1">[4]INICIO!$Y$166:$Y$186</definedName>
    <definedName name="_______EJE2" localSheetId="18">[3]INICIO!$Y$188:$Y$229</definedName>
    <definedName name="_______EJE2" localSheetId="26">[4]INICIO!$Y$188:$Y$229</definedName>
    <definedName name="_______EJE2">[4]INICIO!$Y$188:$Y$229</definedName>
    <definedName name="_______EJE3" localSheetId="18">[3]INICIO!$Y$231:$Y$247</definedName>
    <definedName name="_______EJE3" localSheetId="26">[4]INICIO!$Y$231:$Y$247</definedName>
    <definedName name="_______EJE3">[4]INICIO!$Y$231:$Y$247</definedName>
    <definedName name="_______EJE4" localSheetId="18">[3]INICIO!$Y$249:$Y$272</definedName>
    <definedName name="_______EJE4" localSheetId="26">[4]INICIO!$Y$249:$Y$272</definedName>
    <definedName name="_______EJE4">[4]INICIO!$Y$249:$Y$272</definedName>
    <definedName name="_______EJE5" localSheetId="18">[3]INICIO!$Y$274:$Y$287</definedName>
    <definedName name="_______EJE5" localSheetId="26">[4]INICIO!$Y$274:$Y$287</definedName>
    <definedName name="_______EJE5">[4]INICIO!$Y$274:$Y$287</definedName>
    <definedName name="_______EJE6" localSheetId="18">[3]INICIO!$Y$289:$Y$314</definedName>
    <definedName name="_______EJE6" localSheetId="26">[4]INICIO!$Y$289:$Y$314</definedName>
    <definedName name="_______EJE6">[4]INICIO!$Y$289:$Y$314</definedName>
    <definedName name="_______EJE7" localSheetId="18">[3]INICIO!$Y$316:$Y$356</definedName>
    <definedName name="_______EJE7" localSheetId="26">[4]INICIO!$Y$316:$Y$356</definedName>
    <definedName name="_______EJE7">[4]INICIO!$Y$316:$Y$356</definedName>
    <definedName name="______EJE1" localSheetId="18">[3]INICIO!$Y$166:$Y$186</definedName>
    <definedName name="______EJE1" localSheetId="26">[4]INICIO!$Y$166:$Y$186</definedName>
    <definedName name="______EJE1">[4]INICIO!$Y$166:$Y$186</definedName>
    <definedName name="______EJE2" localSheetId="18">[3]INICIO!$Y$188:$Y$229</definedName>
    <definedName name="______EJE2" localSheetId="26">[4]INICIO!$Y$188:$Y$229</definedName>
    <definedName name="______EJE2">[4]INICIO!$Y$188:$Y$229</definedName>
    <definedName name="______EJE3" localSheetId="18">[3]INICIO!$Y$231:$Y$247</definedName>
    <definedName name="______EJE3" localSheetId="26">[4]INICIO!$Y$231:$Y$247</definedName>
    <definedName name="______EJE3">[4]INICIO!$Y$231:$Y$247</definedName>
    <definedName name="______EJE4" localSheetId="18">[3]INICIO!$Y$249:$Y$272</definedName>
    <definedName name="______EJE4" localSheetId="26">[4]INICIO!$Y$249:$Y$272</definedName>
    <definedName name="______EJE4">[4]INICIO!$Y$249:$Y$272</definedName>
    <definedName name="______EJE5" localSheetId="18">[3]INICIO!$Y$274:$Y$287</definedName>
    <definedName name="______EJE5" localSheetId="26">[4]INICIO!$Y$274:$Y$287</definedName>
    <definedName name="______EJE5">[4]INICIO!$Y$274:$Y$287</definedName>
    <definedName name="______EJE6" localSheetId="18">[3]INICIO!$Y$289:$Y$314</definedName>
    <definedName name="______EJE6" localSheetId="26">[4]INICIO!$Y$289:$Y$314</definedName>
    <definedName name="______EJE6">[4]INICIO!$Y$289:$Y$314</definedName>
    <definedName name="______EJE7" localSheetId="18">[3]INICIO!$Y$316:$Y$356</definedName>
    <definedName name="______EJE7" localSheetId="26">[4]INICIO!$Y$316:$Y$356</definedName>
    <definedName name="______EJE7">[4]INICIO!$Y$316:$Y$356</definedName>
    <definedName name="_____EJE1" localSheetId="18">[3]INICIO!$Y$166:$Y$186</definedName>
    <definedName name="_____EJE1" localSheetId="26">[4]INICIO!$Y$166:$Y$186</definedName>
    <definedName name="_____EJE1">[4]INICIO!$Y$166:$Y$186</definedName>
    <definedName name="_____EJE2" localSheetId="18">[3]INICIO!$Y$188:$Y$229</definedName>
    <definedName name="_____EJE2" localSheetId="26">[4]INICIO!$Y$188:$Y$229</definedName>
    <definedName name="_____EJE2">[4]INICIO!$Y$188:$Y$229</definedName>
    <definedName name="_____EJE3" localSheetId="18">[3]INICIO!$Y$231:$Y$247</definedName>
    <definedName name="_____EJE3" localSheetId="26">[4]INICIO!$Y$231:$Y$247</definedName>
    <definedName name="_____EJE3">[4]INICIO!$Y$231:$Y$247</definedName>
    <definedName name="_____EJE4" localSheetId="18">[3]INICIO!$Y$249:$Y$272</definedName>
    <definedName name="_____EJE4" localSheetId="26">[4]INICIO!$Y$249:$Y$272</definedName>
    <definedName name="_____EJE4">[4]INICIO!$Y$249:$Y$272</definedName>
    <definedName name="_____EJE5" localSheetId="18">[3]INICIO!$Y$274:$Y$287</definedName>
    <definedName name="_____EJE5" localSheetId="26">[4]INICIO!$Y$274:$Y$287</definedName>
    <definedName name="_____EJE5">[4]INICIO!$Y$274:$Y$287</definedName>
    <definedName name="_____EJE6" localSheetId="18">[3]INICIO!$Y$289:$Y$314</definedName>
    <definedName name="_____EJE6" localSheetId="26">[4]INICIO!$Y$289:$Y$314</definedName>
    <definedName name="_____EJE6">[4]INICIO!$Y$289:$Y$314</definedName>
    <definedName name="_____EJE7" localSheetId="18">[3]INICIO!$Y$316:$Y$356</definedName>
    <definedName name="_____EJE7" localSheetId="26">[4]INICIO!$Y$316:$Y$356</definedName>
    <definedName name="_____EJE7">[4]INICIO!$Y$316:$Y$356</definedName>
    <definedName name="____EJE1" localSheetId="19">[1]INICIO!$Y$166:$Y$186</definedName>
    <definedName name="____EJE1" localSheetId="26">[1]INICIO!$Y$166:$Y$186</definedName>
    <definedName name="____EJE1">[2]INICIO!$Y$166:$Y$186</definedName>
    <definedName name="____EJE2" localSheetId="19">[1]INICIO!$Y$188:$Y$229</definedName>
    <definedName name="____EJE2" localSheetId="26">[1]INICIO!$Y$188:$Y$229</definedName>
    <definedName name="____EJE2">[2]INICIO!$Y$188:$Y$229</definedName>
    <definedName name="____EJE3" localSheetId="19">[1]INICIO!$Y$231:$Y$247</definedName>
    <definedName name="____EJE3" localSheetId="26">[1]INICIO!$Y$231:$Y$247</definedName>
    <definedName name="____EJE3">[2]INICIO!$Y$231:$Y$247</definedName>
    <definedName name="____EJE4" localSheetId="19">[1]INICIO!$Y$249:$Y$272</definedName>
    <definedName name="____EJE4" localSheetId="26">[1]INICIO!$Y$249:$Y$272</definedName>
    <definedName name="____EJE4">[2]INICIO!$Y$249:$Y$272</definedName>
    <definedName name="____EJE5" localSheetId="19">[1]INICIO!$Y$274:$Y$287</definedName>
    <definedName name="____EJE5" localSheetId="26">[1]INICIO!$Y$274:$Y$287</definedName>
    <definedName name="____EJE5">[2]INICIO!$Y$274:$Y$287</definedName>
    <definedName name="____EJE6" localSheetId="19">[1]INICIO!$Y$289:$Y$314</definedName>
    <definedName name="____EJE6" localSheetId="26">[1]INICIO!$Y$289:$Y$314</definedName>
    <definedName name="____EJE6">[2]INICIO!$Y$289:$Y$314</definedName>
    <definedName name="____EJE7" localSheetId="19">[1]INICIO!$Y$316:$Y$356</definedName>
    <definedName name="____EJE7" localSheetId="26">[1]INICIO!$Y$316:$Y$356</definedName>
    <definedName name="____EJE7">[2]INICIO!$Y$316:$Y$356</definedName>
    <definedName name="___EJE1" localSheetId="19">[1]INICIO!$Y$166:$Y$186</definedName>
    <definedName name="___EJE1" localSheetId="18">[3]INICIO!$Y$166:$Y$186</definedName>
    <definedName name="___EJE1" localSheetId="26">[1]INICIO!$Y$166:$Y$186</definedName>
    <definedName name="___EJE1">[2]INICIO!$Y$166:$Y$186</definedName>
    <definedName name="___EJE2" localSheetId="19">[1]INICIO!$Y$188:$Y$229</definedName>
    <definedName name="___EJE2" localSheetId="18">[3]INICIO!$Y$188:$Y$229</definedName>
    <definedName name="___EJE2" localSheetId="26">[1]INICIO!$Y$188:$Y$229</definedName>
    <definedName name="___EJE2">[2]INICIO!$Y$188:$Y$229</definedName>
    <definedName name="___EJE3" localSheetId="19">[1]INICIO!$Y$231:$Y$247</definedName>
    <definedName name="___EJE3" localSheetId="18">[3]INICIO!$Y$231:$Y$247</definedName>
    <definedName name="___EJE3" localSheetId="26">[1]INICIO!$Y$231:$Y$247</definedName>
    <definedName name="___EJE3">[2]INICIO!$Y$231:$Y$247</definedName>
    <definedName name="___EJE4" localSheetId="19">[1]INICIO!$Y$249:$Y$272</definedName>
    <definedName name="___EJE4" localSheetId="18">[3]INICIO!$Y$249:$Y$272</definedName>
    <definedName name="___EJE4" localSheetId="26">[1]INICIO!$Y$249:$Y$272</definedName>
    <definedName name="___EJE4">[2]INICIO!$Y$249:$Y$272</definedName>
    <definedName name="___EJE5" localSheetId="19">[1]INICIO!$Y$274:$Y$287</definedName>
    <definedName name="___EJE5" localSheetId="18">[3]INICIO!$Y$274:$Y$287</definedName>
    <definedName name="___EJE5" localSheetId="26">[1]INICIO!$Y$274:$Y$287</definedName>
    <definedName name="___EJE5">[2]INICIO!$Y$274:$Y$287</definedName>
    <definedName name="___EJE6" localSheetId="19">[1]INICIO!$Y$289:$Y$314</definedName>
    <definedName name="___EJE6" localSheetId="18">[3]INICIO!$Y$289:$Y$314</definedName>
    <definedName name="___EJE6" localSheetId="26">[1]INICIO!$Y$289:$Y$314</definedName>
    <definedName name="___EJE6">[2]INICIO!$Y$289:$Y$314</definedName>
    <definedName name="___EJE7" localSheetId="19">[1]INICIO!$Y$316:$Y$356</definedName>
    <definedName name="___EJE7" localSheetId="18">[3]INICIO!$Y$316:$Y$356</definedName>
    <definedName name="___EJE7" localSheetId="26">[1]INICIO!$Y$316:$Y$356</definedName>
    <definedName name="___EJE7">[2]INICIO!$Y$316:$Y$356</definedName>
    <definedName name="__EJE1" localSheetId="19">[1]INICIO!$Y$166:$Y$186</definedName>
    <definedName name="__EJE1" localSheetId="18">[3]INICIO!$Y$166:$Y$186</definedName>
    <definedName name="__EJE1" localSheetId="26">[1]INICIO!$Y$166:$Y$186</definedName>
    <definedName name="__EJE1">[2]INICIO!$Y$166:$Y$186</definedName>
    <definedName name="__EJE2" localSheetId="19">[1]INICIO!$Y$188:$Y$229</definedName>
    <definedName name="__EJE2" localSheetId="18">[3]INICIO!$Y$188:$Y$229</definedName>
    <definedName name="__EJE2" localSheetId="26">[1]INICIO!$Y$188:$Y$229</definedName>
    <definedName name="__EJE2">[2]INICIO!$Y$188:$Y$229</definedName>
    <definedName name="__EJE3" localSheetId="19">[1]INICIO!$Y$231:$Y$247</definedName>
    <definedName name="__EJE3" localSheetId="18">[3]INICIO!$Y$231:$Y$247</definedName>
    <definedName name="__EJE3" localSheetId="26">[1]INICIO!$Y$231:$Y$247</definedName>
    <definedName name="__EJE3">[2]INICIO!$Y$231:$Y$247</definedName>
    <definedName name="__EJE4" localSheetId="19">[1]INICIO!$Y$249:$Y$272</definedName>
    <definedName name="__EJE4" localSheetId="18">[3]INICIO!$Y$249:$Y$272</definedName>
    <definedName name="__EJE4" localSheetId="26">[1]INICIO!$Y$249:$Y$272</definedName>
    <definedName name="__EJE4">[2]INICIO!$Y$249:$Y$272</definedName>
    <definedName name="__EJE5" localSheetId="19">[1]INICIO!$Y$274:$Y$287</definedName>
    <definedName name="__EJE5" localSheetId="18">[3]INICIO!$Y$274:$Y$287</definedName>
    <definedName name="__EJE5" localSheetId="26">[1]INICIO!$Y$274:$Y$287</definedName>
    <definedName name="__EJE5">[2]INICIO!$Y$274:$Y$287</definedName>
    <definedName name="__EJE6" localSheetId="19">[1]INICIO!$Y$289:$Y$314</definedName>
    <definedName name="__EJE6" localSheetId="18">[3]INICIO!$Y$289:$Y$314</definedName>
    <definedName name="__EJE6" localSheetId="26">[1]INICIO!$Y$289:$Y$314</definedName>
    <definedName name="__EJE6">[2]INICIO!$Y$289:$Y$314</definedName>
    <definedName name="__EJE7" localSheetId="19">[1]INICIO!$Y$316:$Y$356</definedName>
    <definedName name="__EJE7" localSheetId="18">[3]INICIO!$Y$316:$Y$356</definedName>
    <definedName name="__EJE7" localSheetId="26">[1]INICIO!$Y$316:$Y$356</definedName>
    <definedName name="__EJE7">[2]INICIO!$Y$316:$Y$356</definedName>
    <definedName name="_EJE1" localSheetId="19">[1]INICIO!$Y$166:$Y$186</definedName>
    <definedName name="_EJE1" localSheetId="18">[3]INICIO!$Y$166:$Y$186</definedName>
    <definedName name="_EJE1" localSheetId="26">[1]INICIO!$Y$166:$Y$186</definedName>
    <definedName name="_EJE1">[2]INICIO!$Y$166:$Y$186</definedName>
    <definedName name="_EJE2" localSheetId="19">[1]INICIO!$Y$188:$Y$229</definedName>
    <definedName name="_EJE2" localSheetId="18">[3]INICIO!$Y$188:$Y$229</definedName>
    <definedName name="_EJE2" localSheetId="26">[1]INICIO!$Y$188:$Y$229</definedName>
    <definedName name="_EJE2">[2]INICIO!$Y$188:$Y$229</definedName>
    <definedName name="_EJE3" localSheetId="19">[1]INICIO!$Y$231:$Y$247</definedName>
    <definedName name="_EJE3" localSheetId="18">[3]INICIO!$Y$231:$Y$247</definedName>
    <definedName name="_EJE3" localSheetId="26">[1]INICIO!$Y$231:$Y$247</definedName>
    <definedName name="_EJE3">[2]INICIO!$Y$231:$Y$247</definedName>
    <definedName name="_EJE4" localSheetId="19">[1]INICIO!$Y$249:$Y$272</definedName>
    <definedName name="_EJE4" localSheetId="18">[3]INICIO!$Y$249:$Y$272</definedName>
    <definedName name="_EJE4" localSheetId="26">[1]INICIO!$Y$249:$Y$272</definedName>
    <definedName name="_EJE4">[2]INICIO!$Y$249:$Y$272</definedName>
    <definedName name="_EJE5" localSheetId="19">[1]INICIO!$Y$274:$Y$287</definedName>
    <definedName name="_EJE5" localSheetId="18">[3]INICIO!$Y$274:$Y$287</definedName>
    <definedName name="_EJE5" localSheetId="26">[1]INICIO!$Y$274:$Y$287</definedName>
    <definedName name="_EJE5">[2]INICIO!$Y$274:$Y$287</definedName>
    <definedName name="_EJE6" localSheetId="19">[1]INICIO!$Y$289:$Y$314</definedName>
    <definedName name="_EJE6" localSheetId="18">[3]INICIO!$Y$289:$Y$314</definedName>
    <definedName name="_EJE6" localSheetId="26">[1]INICIO!$Y$289:$Y$314</definedName>
    <definedName name="_EJE6">[2]INICIO!$Y$289:$Y$314</definedName>
    <definedName name="_EJE7" localSheetId="19">[1]INICIO!$Y$316:$Y$356</definedName>
    <definedName name="_EJE7" localSheetId="18">[3]INICIO!$Y$316:$Y$356</definedName>
    <definedName name="_EJE7" localSheetId="26">[1]INICIO!$Y$316:$Y$356</definedName>
    <definedName name="_EJE7">[2]INICIO!$Y$316:$Y$356</definedName>
    <definedName name="_xlnm._FilterDatabase" localSheetId="25" hidden="1">PPA!$A$10:$T$196</definedName>
    <definedName name="_xlnm._FilterDatabase" localSheetId="18" hidden="1">PPI!$A$8:$N$65</definedName>
    <definedName name="_Toc256789589" localSheetId="4">EPC!$B$2</definedName>
    <definedName name="A" localSheetId="19">#REF!</definedName>
    <definedName name="A" localSheetId="5">#REF!</definedName>
    <definedName name="A" localSheetId="6">#REF!</definedName>
    <definedName name="A" localSheetId="7">#REF!</definedName>
    <definedName name="A" localSheetId="8">#REF!</definedName>
    <definedName name="A" localSheetId="9">#REF!</definedName>
    <definedName name="A" localSheetId="10">#REF!</definedName>
    <definedName name="A" localSheetId="11">#REF!</definedName>
    <definedName name="A" localSheetId="12">#REF!</definedName>
    <definedName name="A" localSheetId="13">#REF!</definedName>
    <definedName name="A" localSheetId="14">#REF!</definedName>
    <definedName name="A" localSheetId="15">#REF!</definedName>
    <definedName name="A" localSheetId="16">#REF!</definedName>
    <definedName name="A" localSheetId="17">#REF!</definedName>
    <definedName name="A" localSheetId="24">#REF!</definedName>
    <definedName name="A" localSheetId="4">#REF!</definedName>
    <definedName name="A" localSheetId="25">#REF!</definedName>
    <definedName name="A" localSheetId="26">#REF!</definedName>
    <definedName name="A">#REF!</definedName>
    <definedName name="adys_tipo" localSheetId="19">[1]INICIO!$AR$24:$AR$27</definedName>
    <definedName name="adys_tipo" localSheetId="18">[3]INICIO!$AR$24:$AR$27</definedName>
    <definedName name="adys_tipo" localSheetId="26">[1]INICIO!$AR$24:$AR$27</definedName>
    <definedName name="adys_tipo">[2]INICIO!$AR$24:$AR$27</definedName>
    <definedName name="AI" localSheetId="19">[1]INICIO!$AU$5:$AW$543</definedName>
    <definedName name="AI" localSheetId="18">[3]INICIO!$AU$5:$AW$543</definedName>
    <definedName name="AI" localSheetId="26">[1]INICIO!$AU$5:$AW$543</definedName>
    <definedName name="AI">[2]INICIO!$AU$5:$AW$543</definedName>
    <definedName name="_xlnm.Print_Area" localSheetId="21">'ADS-2'!$A$1:$J$26</definedName>
    <definedName name="_xlnm.Print_Area" localSheetId="19">AP!$A$1:$G$28</definedName>
    <definedName name="_xlnm.Print_Area" localSheetId="5">'AP_RF 150130 PART. FED.'!$A$1:$T$51</definedName>
    <definedName name="_xlnm.Print_Area" localSheetId="6">'AP_RF 150230 PART. FED.'!$A$1:$L$61</definedName>
    <definedName name="_xlnm.Print_Area" localSheetId="7">'AP_RF 150330 PART. FED. '!$A$1:$T$51</definedName>
    <definedName name="_xlnm.Print_Area" localSheetId="8">'AP_RF 150430 PART. FED. '!$A$1:$T$51</definedName>
    <definedName name="_xlnm.Print_Area" localSheetId="9">'AP_RF 150530 PART. FED.  '!$A$1:$T$51</definedName>
    <definedName name="_xlnm.Print_Area" localSheetId="10">'AP_RF 150630 PART. FED.   '!$A$1:$T$51</definedName>
    <definedName name="_xlnm.Print_Area" localSheetId="11">'AP_RF 150B30 PART. FED.    '!$A$1:$T$52</definedName>
    <definedName name="_xlnm.Print_Area" localSheetId="12">'AP_RF 150C30 PART. FED. '!$A$1:$T$52</definedName>
    <definedName name="_xlnm.Print_Area" localSheetId="13">'AP_RF 150G30 PART. FED. '!$A$1:$T$51</definedName>
    <definedName name="_xlnm.Print_Area" localSheetId="14">'AP_RF 25P130 FORTAMUN '!$A$1:$L$55</definedName>
    <definedName name="_xlnm.Print_Area" localSheetId="15">'AP_RF 25P134 FORTAMUN'!$A$1:$T$51</definedName>
    <definedName name="_xlnm.Print_Area" localSheetId="16">'AP_RF 25P630 FAIS '!$A$1:$T$51</definedName>
    <definedName name="_xlnm.Print_Area" localSheetId="17">'AP_RF 25P634 FAIS  '!$A$1:$T$51</definedName>
    <definedName name="_xlnm.Print_Area" localSheetId="24">'AP-FAFA'!$A$1:$P$30</definedName>
    <definedName name="_xlnm.Print_Area" localSheetId="0">Caratula!$A$1:$S$30</definedName>
    <definedName name="_xlnm.Print_Area" localSheetId="3">ECG!$A$1:$M$65</definedName>
    <definedName name="_xlnm.Print_Area" localSheetId="4">EPC!$A$1:$M$32</definedName>
    <definedName name="_xlnm.Print_Area" localSheetId="22">FIC!$A$1:$E$29</definedName>
    <definedName name="_xlnm.Print_Area" localSheetId="27">'Formato 6d'!$A$1:$H$39</definedName>
    <definedName name="_xlnm.Print_Area" localSheetId="1">Matriz!$A$1:$I$30</definedName>
    <definedName name="_xlnm.Print_Area" localSheetId="25">PPA!$A$1:$S$197</definedName>
    <definedName name="_xlnm.Print_Area" localSheetId="18">PPI!$A$1:$R$69</definedName>
    <definedName name="_xlnm.Print_Area" localSheetId="2">Resumen_Ejecutivo!$A$1:$G$65</definedName>
    <definedName name="_xlnm.Print_Area" localSheetId="23">SAP!$A$1:$J$45</definedName>
    <definedName name="CAPIT" localSheetId="19">#REF!</definedName>
    <definedName name="CAPIT" localSheetId="5">#REF!</definedName>
    <definedName name="CAPIT" localSheetId="6">#REF!</definedName>
    <definedName name="CAPIT" localSheetId="7">#REF!</definedName>
    <definedName name="CAPIT" localSheetId="8">#REF!</definedName>
    <definedName name="CAPIT" localSheetId="9">#REF!</definedName>
    <definedName name="CAPIT" localSheetId="10">#REF!</definedName>
    <definedName name="CAPIT" localSheetId="11">#REF!</definedName>
    <definedName name="CAPIT" localSheetId="12">#REF!</definedName>
    <definedName name="CAPIT" localSheetId="13">#REF!</definedName>
    <definedName name="CAPIT" localSheetId="14">#REF!</definedName>
    <definedName name="CAPIT" localSheetId="15">#REF!</definedName>
    <definedName name="CAPIT" localSheetId="16">#REF!</definedName>
    <definedName name="CAPIT" localSheetId="17">#REF!</definedName>
    <definedName name="CAPIT" localSheetId="24">#REF!</definedName>
    <definedName name="CAPIT" localSheetId="4">#REF!</definedName>
    <definedName name="CAPIT" localSheetId="27">#REF!</definedName>
    <definedName name="CAPIT" localSheetId="1">#REF!</definedName>
    <definedName name="CAPIT" localSheetId="25">#REF!</definedName>
    <definedName name="CAPIT" localSheetId="18">#REF!</definedName>
    <definedName name="CAPIT" localSheetId="2">#REF!</definedName>
    <definedName name="CAPIT" localSheetId="26">#REF!</definedName>
    <definedName name="CAPIT">#REF!</definedName>
    <definedName name="CENPAR" localSheetId="19">#REF!</definedName>
    <definedName name="CENPAR" localSheetId="5">#REF!</definedName>
    <definedName name="CENPAR" localSheetId="6">#REF!</definedName>
    <definedName name="CENPAR" localSheetId="7">#REF!</definedName>
    <definedName name="CENPAR" localSheetId="8">#REF!</definedName>
    <definedName name="CENPAR" localSheetId="9">#REF!</definedName>
    <definedName name="CENPAR" localSheetId="10">#REF!</definedName>
    <definedName name="CENPAR" localSheetId="11">#REF!</definedName>
    <definedName name="CENPAR" localSheetId="12">#REF!</definedName>
    <definedName name="CENPAR" localSheetId="13">#REF!</definedName>
    <definedName name="CENPAR" localSheetId="14">#REF!</definedName>
    <definedName name="CENPAR" localSheetId="15">#REF!</definedName>
    <definedName name="CENPAR" localSheetId="16">#REF!</definedName>
    <definedName name="CENPAR" localSheetId="17">#REF!</definedName>
    <definedName name="CENPAR" localSheetId="24">#REF!</definedName>
    <definedName name="CENPAR" localSheetId="4">#REF!</definedName>
    <definedName name="CENPAR" localSheetId="27">#REF!</definedName>
    <definedName name="CENPAR" localSheetId="1">#REF!</definedName>
    <definedName name="CENPAR" localSheetId="25">#REF!</definedName>
    <definedName name="CENPAR" localSheetId="18">#REF!</definedName>
    <definedName name="CENPAR" localSheetId="2">#REF!</definedName>
    <definedName name="CENPAR" localSheetId="26">#REF!</definedName>
    <definedName name="CENPAR">#REF!</definedName>
    <definedName name="datos" localSheetId="19">OFFSET([5]datos!$A$1,0,0,COUNTA([5]datos!$A$1:$A$65536),23)</definedName>
    <definedName name="datos" localSheetId="18">OFFSET([6]datos!$A$1,0,0,COUNTA([6]datos!$A$1:$A$65536),23)</definedName>
    <definedName name="datos" localSheetId="26">OFFSET([5]datos!$A$1,0,0,COUNTA([5]datos!$A$1:$A$65536),23)</definedName>
    <definedName name="datos">OFFSET([7]datos!$A$1,0,0,COUNTA([7]datos!$A$1:$A$65536),23)</definedName>
    <definedName name="dc" localSheetId="19">#REF!</definedName>
    <definedName name="dc" localSheetId="5">#REF!</definedName>
    <definedName name="dc" localSheetId="6">#REF!</definedName>
    <definedName name="dc" localSheetId="7">#REF!</definedName>
    <definedName name="dc" localSheetId="8">#REF!</definedName>
    <definedName name="dc" localSheetId="9">#REF!</definedName>
    <definedName name="dc" localSheetId="10">#REF!</definedName>
    <definedName name="dc" localSheetId="11">#REF!</definedName>
    <definedName name="dc" localSheetId="12">#REF!</definedName>
    <definedName name="dc" localSheetId="13">#REF!</definedName>
    <definedName name="dc" localSheetId="14">#REF!</definedName>
    <definedName name="dc" localSheetId="15">#REF!</definedName>
    <definedName name="dc" localSheetId="16">#REF!</definedName>
    <definedName name="dc" localSheetId="17">#REF!</definedName>
    <definedName name="dc" localSheetId="24">#REF!</definedName>
    <definedName name="dc" localSheetId="4">#REF!</definedName>
    <definedName name="dc" localSheetId="27">#REF!</definedName>
    <definedName name="dc" localSheetId="1">#REF!</definedName>
    <definedName name="dc" localSheetId="25">#REF!</definedName>
    <definedName name="dc" localSheetId="18">#REF!</definedName>
    <definedName name="dc" localSheetId="2">#REF!</definedName>
    <definedName name="dc" localSheetId="26">#REF!</definedName>
    <definedName name="dc">#REF!</definedName>
    <definedName name="DEFAULT" localSheetId="19">[1]INICIO!$AA$10</definedName>
    <definedName name="DEFAULT" localSheetId="18">[3]INICIO!$AA$10</definedName>
    <definedName name="DEFAULT" localSheetId="26">[1]INICIO!$AA$10</definedName>
    <definedName name="DEFAULT">[2]INICIO!$AA$10</definedName>
    <definedName name="DEUDA" localSheetId="19">#REF!</definedName>
    <definedName name="DEUDA" localSheetId="5">#REF!</definedName>
    <definedName name="DEUDA" localSheetId="6">#REF!</definedName>
    <definedName name="DEUDA" localSheetId="7">#REF!</definedName>
    <definedName name="DEUDA" localSheetId="8">#REF!</definedName>
    <definedName name="DEUDA" localSheetId="9">#REF!</definedName>
    <definedName name="DEUDA" localSheetId="10">#REF!</definedName>
    <definedName name="DEUDA" localSheetId="11">#REF!</definedName>
    <definedName name="DEUDA" localSheetId="12">#REF!</definedName>
    <definedName name="DEUDA" localSheetId="13">#REF!</definedName>
    <definedName name="DEUDA" localSheetId="14">#REF!</definedName>
    <definedName name="DEUDA" localSheetId="15">#REF!</definedName>
    <definedName name="DEUDA" localSheetId="16">#REF!</definedName>
    <definedName name="DEUDA" localSheetId="17">#REF!</definedName>
    <definedName name="DEUDA" localSheetId="24">#REF!</definedName>
    <definedName name="DEUDA" localSheetId="4">#REF!</definedName>
    <definedName name="DEUDA" localSheetId="27">#REF!</definedName>
    <definedName name="DEUDA" localSheetId="1">#REF!</definedName>
    <definedName name="DEUDA" localSheetId="25">#REF!</definedName>
    <definedName name="DEUDA" localSheetId="18">#REF!</definedName>
    <definedName name="DEUDA" localSheetId="2">#REF!</definedName>
    <definedName name="DEUDA" localSheetId="26">#REF!</definedName>
    <definedName name="DEUDA">#REF!</definedName>
    <definedName name="egvb" localSheetId="19">#REF!</definedName>
    <definedName name="egvb" localSheetId="5">#REF!</definedName>
    <definedName name="egvb" localSheetId="6">#REF!</definedName>
    <definedName name="egvb" localSheetId="7">#REF!</definedName>
    <definedName name="egvb" localSheetId="8">#REF!</definedName>
    <definedName name="egvb" localSheetId="9">#REF!</definedName>
    <definedName name="egvb" localSheetId="10">#REF!</definedName>
    <definedName name="egvb" localSheetId="11">#REF!</definedName>
    <definedName name="egvb" localSheetId="12">#REF!</definedName>
    <definedName name="egvb" localSheetId="13">#REF!</definedName>
    <definedName name="egvb" localSheetId="14">#REF!</definedName>
    <definedName name="egvb" localSheetId="15">#REF!</definedName>
    <definedName name="egvb" localSheetId="16">#REF!</definedName>
    <definedName name="egvb" localSheetId="17">#REF!</definedName>
    <definedName name="egvb" localSheetId="24">#REF!</definedName>
    <definedName name="egvb" localSheetId="4">#REF!</definedName>
    <definedName name="egvb" localSheetId="27">#REF!</definedName>
    <definedName name="egvb" localSheetId="1">#REF!</definedName>
    <definedName name="egvb" localSheetId="25">#REF!</definedName>
    <definedName name="egvb" localSheetId="18">#REF!</definedName>
    <definedName name="egvb" localSheetId="2">#REF!</definedName>
    <definedName name="egvb" localSheetId="26">#REF!</definedName>
    <definedName name="egvb">#REF!</definedName>
    <definedName name="EJER" localSheetId="19">#REF!</definedName>
    <definedName name="EJER" localSheetId="5">#REF!</definedName>
    <definedName name="EJER" localSheetId="6">#REF!</definedName>
    <definedName name="EJER" localSheetId="7">#REF!</definedName>
    <definedName name="EJER" localSheetId="8">#REF!</definedName>
    <definedName name="EJER" localSheetId="9">#REF!</definedName>
    <definedName name="EJER" localSheetId="10">#REF!</definedName>
    <definedName name="EJER" localSheetId="11">#REF!</definedName>
    <definedName name="EJER" localSheetId="12">#REF!</definedName>
    <definedName name="EJER" localSheetId="13">#REF!</definedName>
    <definedName name="EJER" localSheetId="14">#REF!</definedName>
    <definedName name="EJER" localSheetId="15">#REF!</definedName>
    <definedName name="EJER" localSheetId="16">#REF!</definedName>
    <definedName name="EJER" localSheetId="17">#REF!</definedName>
    <definedName name="EJER" localSheetId="24">#REF!</definedName>
    <definedName name="EJER" localSheetId="4">#REF!</definedName>
    <definedName name="EJER" localSheetId="27">#REF!</definedName>
    <definedName name="EJER" localSheetId="1">#REF!</definedName>
    <definedName name="EJER" localSheetId="25">#REF!</definedName>
    <definedName name="EJER" localSheetId="18">#REF!</definedName>
    <definedName name="EJER" localSheetId="2">#REF!</definedName>
    <definedName name="EJER" localSheetId="26">#REF!</definedName>
    <definedName name="EJER">#REF!</definedName>
    <definedName name="EJES" localSheetId="19">[1]INICIO!$Y$151:$Y$157</definedName>
    <definedName name="EJES" localSheetId="18">[3]INICIO!$Y$151:$Y$157</definedName>
    <definedName name="EJES" localSheetId="26">[1]INICIO!$Y$151:$Y$157</definedName>
    <definedName name="EJES">[2]INICIO!$Y$151:$Y$157</definedName>
    <definedName name="ENFPEM" localSheetId="19">#REF!</definedName>
    <definedName name="ENFPEM" localSheetId="5">#REF!</definedName>
    <definedName name="ENFPEM" localSheetId="6">#REF!</definedName>
    <definedName name="ENFPEM" localSheetId="7">#REF!</definedName>
    <definedName name="ENFPEM" localSheetId="8">#REF!</definedName>
    <definedName name="ENFPEM" localSheetId="9">#REF!</definedName>
    <definedName name="ENFPEM" localSheetId="10">#REF!</definedName>
    <definedName name="ENFPEM" localSheetId="11">#REF!</definedName>
    <definedName name="ENFPEM" localSheetId="12">#REF!</definedName>
    <definedName name="ENFPEM" localSheetId="13">#REF!</definedName>
    <definedName name="ENFPEM" localSheetId="14">#REF!</definedName>
    <definedName name="ENFPEM" localSheetId="15">#REF!</definedName>
    <definedName name="ENFPEM" localSheetId="16">#REF!</definedName>
    <definedName name="ENFPEM" localSheetId="17">#REF!</definedName>
    <definedName name="ENFPEM" localSheetId="24">#REF!</definedName>
    <definedName name="ENFPEM" localSheetId="4">#REF!</definedName>
    <definedName name="ENFPEM" localSheetId="27">#REF!</definedName>
    <definedName name="ENFPEM" localSheetId="1">#REF!</definedName>
    <definedName name="ENFPEM" localSheetId="25">#REF!</definedName>
    <definedName name="ENFPEM" localSheetId="2">#REF!</definedName>
    <definedName name="ENFPEM" localSheetId="26">#REF!</definedName>
    <definedName name="ENFPEM">#REF!</definedName>
    <definedName name="fidco" localSheetId="19">[8]INICIO!#REF!</definedName>
    <definedName name="fidco" localSheetId="6">[8]INICIO!#REF!</definedName>
    <definedName name="fidco" localSheetId="7">[8]INICIO!#REF!</definedName>
    <definedName name="fidco" localSheetId="8">[8]INICIO!#REF!</definedName>
    <definedName name="fidco" localSheetId="9">[8]INICIO!#REF!</definedName>
    <definedName name="fidco" localSheetId="10">[8]INICIO!#REF!</definedName>
    <definedName name="fidco" localSheetId="11">[8]INICIO!#REF!</definedName>
    <definedName name="fidco" localSheetId="12">[8]INICIO!#REF!</definedName>
    <definedName name="fidco" localSheetId="13">[8]INICIO!#REF!</definedName>
    <definedName name="fidco" localSheetId="14">[8]INICIO!#REF!</definedName>
    <definedName name="fidco" localSheetId="15">[8]INICIO!#REF!</definedName>
    <definedName name="fidco" localSheetId="16">[8]INICIO!#REF!</definedName>
    <definedName name="fidco" localSheetId="17">[8]INICIO!#REF!</definedName>
    <definedName name="fidco" localSheetId="24">[8]INICIO!#REF!</definedName>
    <definedName name="fidco" localSheetId="1">[8]INICIO!#REF!</definedName>
    <definedName name="fidco" localSheetId="25">[8]INICIO!#REF!</definedName>
    <definedName name="fidco" localSheetId="2">[8]INICIO!#REF!</definedName>
    <definedName name="fidco" localSheetId="26">[8]INICIO!#REF!</definedName>
    <definedName name="fidco">[8]INICIO!#REF!</definedName>
    <definedName name="FIDCOS" localSheetId="19">[1]INICIO!$DH$5:$DI$96</definedName>
    <definedName name="FIDCOS" localSheetId="18">[3]INICIO!$DH$5:$DI$96</definedName>
    <definedName name="FIDCOS" localSheetId="26">[1]INICIO!$DH$5:$DI$96</definedName>
    <definedName name="FIDCOS">[2]INICIO!$DH$5:$DI$96</definedName>
    <definedName name="FPC" localSheetId="19">[1]INICIO!$DE$5:$DF$96</definedName>
    <definedName name="FPC" localSheetId="18">[3]INICIO!$DE$5:$DF$96</definedName>
    <definedName name="FPC" localSheetId="26">[1]INICIO!$DE$5:$DF$96</definedName>
    <definedName name="FPC">[2]INICIO!$DE$5:$DF$96</definedName>
    <definedName name="gasto_gci" localSheetId="19">[1]INICIO!$AO$48:$AO$49</definedName>
    <definedName name="gasto_gci" localSheetId="18">[3]INICIO!$AO$48:$AO$49</definedName>
    <definedName name="gasto_gci" localSheetId="26">[1]INICIO!$AO$48:$AO$49</definedName>
    <definedName name="gasto_gci">[2]INICIO!$AO$48:$AO$49</definedName>
    <definedName name="KEY" localSheetId="18">[9]cats!$A$1:$B$9</definedName>
    <definedName name="KEY" localSheetId="26">[10]cats!$A$1:$B$9</definedName>
    <definedName name="KEY">[10]cats!$A$1:$B$9</definedName>
    <definedName name="LABEL" localSheetId="19">[5]INICIO!$AY$5:$AZ$97</definedName>
    <definedName name="LABEL" localSheetId="18">[6]INICIO!$AY$5:$AZ$97</definedName>
    <definedName name="LABEL" localSheetId="26">[5]INICIO!$AY$5:$AZ$97</definedName>
    <definedName name="LABEL">[7]INICIO!$AY$5:$AZ$97</definedName>
    <definedName name="label1g" localSheetId="19">[1]INICIO!$AA$19</definedName>
    <definedName name="label1g" localSheetId="18">[3]INICIO!$AA$19</definedName>
    <definedName name="label1g" localSheetId="26">[1]INICIO!$AA$19</definedName>
    <definedName name="label1g">[2]INICIO!$AA$19</definedName>
    <definedName name="label1S" localSheetId="19">[1]INICIO!$AA$22</definedName>
    <definedName name="label1S" localSheetId="18">[3]INICIO!$AA$22</definedName>
    <definedName name="label1S" localSheetId="26">[1]INICIO!$AA$22</definedName>
    <definedName name="label1S">[2]INICIO!$AA$22</definedName>
    <definedName name="label2g" localSheetId="19">[1]INICIO!$AA$20</definedName>
    <definedName name="label2g" localSheetId="18">[3]INICIO!$AA$20</definedName>
    <definedName name="label2g" localSheetId="26">[1]INICIO!$AA$20</definedName>
    <definedName name="label2g">[2]INICIO!$AA$20</definedName>
    <definedName name="label2S" localSheetId="19">[1]INICIO!$AA$23</definedName>
    <definedName name="label2S" localSheetId="18">[3]INICIO!$AA$23</definedName>
    <definedName name="label2S" localSheetId="26">[1]INICIO!$AA$23</definedName>
    <definedName name="label2S">[2]INICIO!$AA$23</definedName>
    <definedName name="Líneadeacción" localSheetId="19">[5]INICIO!#REF!</definedName>
    <definedName name="Líneadeacción" localSheetId="5">[7]INICIO!#REF!</definedName>
    <definedName name="Líneadeacción" localSheetId="6">[7]INICIO!#REF!</definedName>
    <definedName name="Líneadeacción" localSheetId="7">[7]INICIO!#REF!</definedName>
    <definedName name="Líneadeacción" localSheetId="8">[7]INICIO!#REF!</definedName>
    <definedName name="Líneadeacción" localSheetId="9">[7]INICIO!#REF!</definedName>
    <definedName name="Líneadeacción" localSheetId="10">[7]INICIO!#REF!</definedName>
    <definedName name="Líneadeacción" localSheetId="11">[7]INICIO!#REF!</definedName>
    <definedName name="Líneadeacción" localSheetId="12">[7]INICIO!#REF!</definedName>
    <definedName name="Líneadeacción" localSheetId="13">[7]INICIO!#REF!</definedName>
    <definedName name="Líneadeacción" localSheetId="14">[7]INICIO!#REF!</definedName>
    <definedName name="Líneadeacción" localSheetId="15">[7]INICIO!#REF!</definedName>
    <definedName name="Líneadeacción" localSheetId="16">[7]INICIO!#REF!</definedName>
    <definedName name="Líneadeacción" localSheetId="17">[7]INICIO!#REF!</definedName>
    <definedName name="Líneadeacción" localSheetId="24">[7]INICIO!#REF!</definedName>
    <definedName name="Líneadeacción" localSheetId="22">[7]INICIO!#REF!</definedName>
    <definedName name="Líneadeacción" localSheetId="27">[7]INICIO!#REF!</definedName>
    <definedName name="Líneadeacción" localSheetId="1">[7]INICIO!#REF!</definedName>
    <definedName name="Líneadeacción" localSheetId="25">[7]INICIO!#REF!</definedName>
    <definedName name="Líneadeacción" localSheetId="18">[6]INICIO!#REF!</definedName>
    <definedName name="Líneadeacción" localSheetId="2">[7]INICIO!#REF!</definedName>
    <definedName name="Líneadeacción" localSheetId="26">[5]INICIO!#REF!</definedName>
    <definedName name="Líneadeacción">[7]INICIO!#REF!</definedName>
    <definedName name="LISTA_2016" localSheetId="19">#REF!</definedName>
    <definedName name="LISTA_2016" localSheetId="5">#REF!</definedName>
    <definedName name="LISTA_2016" localSheetId="6">#REF!</definedName>
    <definedName name="LISTA_2016" localSheetId="7">#REF!</definedName>
    <definedName name="LISTA_2016" localSheetId="8">#REF!</definedName>
    <definedName name="LISTA_2016" localSheetId="9">#REF!</definedName>
    <definedName name="LISTA_2016" localSheetId="10">#REF!</definedName>
    <definedName name="LISTA_2016" localSheetId="11">#REF!</definedName>
    <definedName name="LISTA_2016" localSheetId="12">#REF!</definedName>
    <definedName name="LISTA_2016" localSheetId="13">#REF!</definedName>
    <definedName name="LISTA_2016" localSheetId="14">#REF!</definedName>
    <definedName name="LISTA_2016" localSheetId="15">#REF!</definedName>
    <definedName name="LISTA_2016" localSheetId="16">#REF!</definedName>
    <definedName name="LISTA_2016" localSheetId="17">#REF!</definedName>
    <definedName name="LISTA_2016" localSheetId="24">#REF!</definedName>
    <definedName name="LISTA_2016" localSheetId="4">#REF!</definedName>
    <definedName name="LISTA_2016" localSheetId="27">#REF!</definedName>
    <definedName name="LISTA_2016" localSheetId="1">#REF!</definedName>
    <definedName name="LISTA_2016" localSheetId="25">#REF!</definedName>
    <definedName name="LISTA_2016" localSheetId="2">#REF!</definedName>
    <definedName name="LISTA_2016" localSheetId="26">#REF!</definedName>
    <definedName name="LISTA_2016">#REF!</definedName>
    <definedName name="lista_ai" localSheetId="19">[1]INICIO!$AO$55:$AO$96</definedName>
    <definedName name="lista_ai" localSheetId="18">[3]INICIO!$AO$55:$AO$96</definedName>
    <definedName name="lista_ai" localSheetId="26">[1]INICIO!$AO$55:$AO$96</definedName>
    <definedName name="lista_ai">[2]INICIO!$AO$55:$AO$96</definedName>
    <definedName name="lista_deleg" localSheetId="19">[1]INICIO!$AR$34:$AR$49</definedName>
    <definedName name="lista_deleg" localSheetId="18">[3]INICIO!$AR$34:$AR$49</definedName>
    <definedName name="lista_deleg" localSheetId="26">[1]INICIO!$AR$34:$AR$49</definedName>
    <definedName name="lista_deleg">[2]INICIO!$AR$34:$AR$49</definedName>
    <definedName name="lista_eppa" localSheetId="19">[1]INICIO!$AR$55:$AS$149</definedName>
    <definedName name="lista_eppa" localSheetId="18">[3]INICIO!$AR$55:$AS$149</definedName>
    <definedName name="lista_eppa" localSheetId="26">[1]INICIO!$AR$55:$AS$149</definedName>
    <definedName name="lista_eppa">[2]INICIO!$AR$55:$AS$149</definedName>
    <definedName name="LISTA_UR" localSheetId="19">[1]INICIO!$Y$4:$Z$93</definedName>
    <definedName name="LISTA_UR" localSheetId="18">[3]INICIO!$Y$4:$Z$93</definedName>
    <definedName name="LISTA_UR" localSheetId="26">[1]INICIO!$Y$4:$Z$93</definedName>
    <definedName name="LISTA_UR">[2]INICIO!$Y$4:$Z$93</definedName>
    <definedName name="MAPPEGS" localSheetId="19">[5]INICIO!#REF!</definedName>
    <definedName name="MAPPEGS" localSheetId="6">[7]INICIO!#REF!</definedName>
    <definedName name="MAPPEGS" localSheetId="7">[7]INICIO!#REF!</definedName>
    <definedName name="MAPPEGS" localSheetId="8">[7]INICIO!#REF!</definedName>
    <definedName name="MAPPEGS" localSheetId="9">[7]INICIO!#REF!</definedName>
    <definedName name="MAPPEGS" localSheetId="10">[7]INICIO!#REF!</definedName>
    <definedName name="MAPPEGS" localSheetId="11">[7]INICIO!#REF!</definedName>
    <definedName name="MAPPEGS" localSheetId="12">[7]INICIO!#REF!</definedName>
    <definedName name="MAPPEGS" localSheetId="13">[7]INICIO!#REF!</definedName>
    <definedName name="MAPPEGS" localSheetId="14">[7]INICIO!#REF!</definedName>
    <definedName name="MAPPEGS" localSheetId="15">[7]INICIO!#REF!</definedName>
    <definedName name="MAPPEGS" localSheetId="16">[7]INICIO!#REF!</definedName>
    <definedName name="MAPPEGS" localSheetId="17">[7]INICIO!#REF!</definedName>
    <definedName name="MAPPEGS" localSheetId="24">[7]INICIO!#REF!</definedName>
    <definedName name="MAPPEGS" localSheetId="22">[7]INICIO!#REF!</definedName>
    <definedName name="MAPPEGS" localSheetId="27">[7]INICIO!#REF!</definedName>
    <definedName name="MAPPEGS" localSheetId="1">[7]INICIO!#REF!</definedName>
    <definedName name="MAPPEGS" localSheetId="25">[7]INICIO!#REF!</definedName>
    <definedName name="MAPPEGS" localSheetId="18">[6]INICIO!#REF!</definedName>
    <definedName name="MAPPEGS" localSheetId="2">[7]INICIO!#REF!</definedName>
    <definedName name="MAPPEGS" localSheetId="26">[5]INICIO!#REF!</definedName>
    <definedName name="MAPPEGS">[7]INICIO!#REF!</definedName>
    <definedName name="MODIF" localSheetId="19">[1]datos!$U$2:$U$31674</definedName>
    <definedName name="MODIF" localSheetId="18">[3]datos!$U$2:$U$31674</definedName>
    <definedName name="MODIF" localSheetId="26">[1]datos!$U$2:$U$31674</definedName>
    <definedName name="MODIF">[2]datos!$U$2:$U$31674</definedName>
    <definedName name="MSG_ERROR1" localSheetId="19">[5]INICIO!$AA$11</definedName>
    <definedName name="MSG_ERROR1" localSheetId="18">[6]INICIO!$AA$11</definedName>
    <definedName name="MSG_ERROR1" localSheetId="26">[5]INICIO!$AA$11</definedName>
    <definedName name="MSG_ERROR1">[7]INICIO!$AA$11</definedName>
    <definedName name="MSG_ERROR2" localSheetId="19">[1]INICIO!$AA$12</definedName>
    <definedName name="MSG_ERROR2" localSheetId="18">[3]INICIO!$AA$12</definedName>
    <definedName name="MSG_ERROR2" localSheetId="26">[1]INICIO!$AA$12</definedName>
    <definedName name="MSG_ERROR2">[2]INICIO!$AA$12</definedName>
    <definedName name="OPCION2" localSheetId="21">[7]INICIO!#REF!</definedName>
    <definedName name="OPCION2" localSheetId="19">[5]INICIO!#REF!</definedName>
    <definedName name="OPCION2" localSheetId="5">[7]INICIO!#REF!</definedName>
    <definedName name="OPCION2" localSheetId="6">[7]INICIO!#REF!</definedName>
    <definedName name="OPCION2" localSheetId="7">[7]INICIO!#REF!</definedName>
    <definedName name="OPCION2" localSheetId="8">[7]INICIO!#REF!</definedName>
    <definedName name="OPCION2" localSheetId="9">[7]INICIO!#REF!</definedName>
    <definedName name="OPCION2" localSheetId="10">[7]INICIO!#REF!</definedName>
    <definedName name="OPCION2" localSheetId="11">[7]INICIO!#REF!</definedName>
    <definedName name="OPCION2" localSheetId="12">[7]INICIO!#REF!</definedName>
    <definedName name="OPCION2" localSheetId="13">[7]INICIO!#REF!</definedName>
    <definedName name="OPCION2" localSheetId="14">[7]INICIO!#REF!</definedName>
    <definedName name="OPCION2" localSheetId="15">[7]INICIO!#REF!</definedName>
    <definedName name="OPCION2" localSheetId="16">[7]INICIO!#REF!</definedName>
    <definedName name="OPCION2" localSheetId="17">[7]INICIO!#REF!</definedName>
    <definedName name="OPCION2" localSheetId="24">[7]INICIO!#REF!</definedName>
    <definedName name="OPCION2" localSheetId="4">[7]INICIO!#REF!</definedName>
    <definedName name="OPCION2" localSheetId="22">[7]INICIO!#REF!</definedName>
    <definedName name="OPCION2" localSheetId="27">[7]INICIO!#REF!</definedName>
    <definedName name="OPCION2" localSheetId="1">[7]INICIO!#REF!</definedName>
    <definedName name="OPCION2" localSheetId="25">[7]INICIO!#REF!</definedName>
    <definedName name="OPCION2" localSheetId="18">[6]INICIO!#REF!</definedName>
    <definedName name="OPCION2" localSheetId="2">[7]INICIO!#REF!</definedName>
    <definedName name="OPCION2" localSheetId="26">[5]INICIO!#REF!</definedName>
    <definedName name="OPCION2">[7]INICIO!#REF!</definedName>
    <definedName name="ORIG" localSheetId="19">[1]datos!$T$2:$T$31674</definedName>
    <definedName name="ORIG" localSheetId="18">[3]datos!$T$2:$T$31674</definedName>
    <definedName name="ORIG" localSheetId="26">[1]datos!$T$2:$T$31674</definedName>
    <definedName name="ORIG">[2]datos!$T$2:$T$31674</definedName>
    <definedName name="P" localSheetId="19">[1]INICIO!$AO$5:$AP$32</definedName>
    <definedName name="P" localSheetId="18">[3]INICIO!$AO$5:$AP$32</definedName>
    <definedName name="P" localSheetId="26">[1]INICIO!$AO$5:$AP$32</definedName>
    <definedName name="P">[2]INICIO!$AO$5:$AP$32</definedName>
    <definedName name="P_K" localSheetId="19">[1]INICIO!$AO$5:$AO$32</definedName>
    <definedName name="P_K" localSheetId="18">[3]INICIO!$AO$5:$AO$32</definedName>
    <definedName name="P_K" localSheetId="26">[1]INICIO!$AO$5:$AO$32</definedName>
    <definedName name="P_K">[2]INICIO!$AO$5:$AO$32</definedName>
    <definedName name="PE" localSheetId="19">[1]INICIO!$AR$5:$AS$16</definedName>
    <definedName name="PE" localSheetId="18">[3]INICIO!$AR$5:$AS$16</definedName>
    <definedName name="PE" localSheetId="26">[1]INICIO!$AR$5:$AS$16</definedName>
    <definedName name="PE">[2]INICIO!$AR$5:$AS$16</definedName>
    <definedName name="PE_K" localSheetId="19">[1]INICIO!$AR$5:$AR$16</definedName>
    <definedName name="PE_K" localSheetId="18">[3]INICIO!$AR$5:$AR$16</definedName>
    <definedName name="PE_K" localSheetId="26">[1]INICIO!$AR$5:$AR$16</definedName>
    <definedName name="PE_K">[2]INICIO!$AR$5:$AR$16</definedName>
    <definedName name="PEDO" localSheetId="19">[11]INICIO!#REF!</definedName>
    <definedName name="PEDO" localSheetId="6">[11]INICIO!#REF!</definedName>
    <definedName name="PEDO" localSheetId="7">[11]INICIO!#REF!</definedName>
    <definedName name="PEDO" localSheetId="8">[11]INICIO!#REF!</definedName>
    <definedName name="PEDO" localSheetId="9">[11]INICIO!#REF!</definedName>
    <definedName name="PEDO" localSheetId="10">[11]INICIO!#REF!</definedName>
    <definedName name="PEDO" localSheetId="11">[11]INICIO!#REF!</definedName>
    <definedName name="PEDO" localSheetId="12">[11]INICIO!#REF!</definedName>
    <definedName name="PEDO" localSheetId="13">[11]INICIO!#REF!</definedName>
    <definedName name="PEDO" localSheetId="14">[11]INICIO!#REF!</definedName>
    <definedName name="PEDO" localSheetId="15">[11]INICIO!#REF!</definedName>
    <definedName name="PEDO" localSheetId="16">[11]INICIO!#REF!</definedName>
    <definedName name="PEDO" localSheetId="17">[11]INICIO!#REF!</definedName>
    <definedName name="PEDO" localSheetId="24">[11]INICIO!#REF!</definedName>
    <definedName name="PEDO" localSheetId="27">[11]INICIO!#REF!</definedName>
    <definedName name="PEDO" localSheetId="1">[11]INICIO!#REF!</definedName>
    <definedName name="PEDO" localSheetId="25">[11]INICIO!#REF!</definedName>
    <definedName name="PEDO" localSheetId="18">[6]INICIO!#REF!</definedName>
    <definedName name="PEDO" localSheetId="2">[11]INICIO!#REF!</definedName>
    <definedName name="PEDO" localSheetId="26">[11]INICIO!#REF!</definedName>
    <definedName name="PEDO">[11]INICIO!#REF!</definedName>
    <definedName name="PERIODO" localSheetId="19">#REF!</definedName>
    <definedName name="PERIODO" localSheetId="5">#REF!</definedName>
    <definedName name="PERIODO" localSheetId="6">#REF!</definedName>
    <definedName name="PERIODO" localSheetId="7">#REF!</definedName>
    <definedName name="PERIODO" localSheetId="8">#REF!</definedName>
    <definedName name="PERIODO" localSheetId="9">#REF!</definedName>
    <definedName name="PERIODO" localSheetId="10">#REF!</definedName>
    <definedName name="PERIODO" localSheetId="11">#REF!</definedName>
    <definedName name="PERIODO" localSheetId="12">#REF!</definedName>
    <definedName name="PERIODO" localSheetId="13">#REF!</definedName>
    <definedName name="PERIODO" localSheetId="14">#REF!</definedName>
    <definedName name="PERIODO" localSheetId="15">#REF!</definedName>
    <definedName name="PERIODO" localSheetId="16">#REF!</definedName>
    <definedName name="PERIODO" localSheetId="17">#REF!</definedName>
    <definedName name="PERIODO" localSheetId="24">#REF!</definedName>
    <definedName name="PERIODO" localSheetId="4">#REF!</definedName>
    <definedName name="PERIODO" localSheetId="27">#REF!</definedName>
    <definedName name="PERIODO" localSheetId="1">#REF!</definedName>
    <definedName name="PERIODO" localSheetId="25">#REF!</definedName>
    <definedName name="PERIODO" localSheetId="18">#REF!</definedName>
    <definedName name="PERIODO" localSheetId="2">#REF!</definedName>
    <definedName name="PERIODO" localSheetId="26">#REF!</definedName>
    <definedName name="PERIODO">#REF!</definedName>
    <definedName name="PRC" localSheetId="19">#REF!</definedName>
    <definedName name="PRC" localSheetId="5">#REF!</definedName>
    <definedName name="PRC" localSheetId="6">#REF!</definedName>
    <definedName name="PRC" localSheetId="7">#REF!</definedName>
    <definedName name="PRC" localSheetId="8">#REF!</definedName>
    <definedName name="PRC" localSheetId="9">#REF!</definedName>
    <definedName name="PRC" localSheetId="10">#REF!</definedName>
    <definedName name="PRC" localSheetId="11">#REF!</definedName>
    <definedName name="PRC" localSheetId="12">#REF!</definedName>
    <definedName name="PRC" localSheetId="13">#REF!</definedName>
    <definedName name="PRC" localSheetId="14">#REF!</definedName>
    <definedName name="PRC" localSheetId="15">#REF!</definedName>
    <definedName name="PRC" localSheetId="16">#REF!</definedName>
    <definedName name="PRC" localSheetId="17">#REF!</definedName>
    <definedName name="PRC" localSheetId="24">#REF!</definedName>
    <definedName name="PRC" localSheetId="4">#REF!</definedName>
    <definedName name="PRC" localSheetId="1">#REF!</definedName>
    <definedName name="PRC" localSheetId="25">#REF!</definedName>
    <definedName name="PRC" localSheetId="2">#REF!</definedName>
    <definedName name="PRC" localSheetId="26">#REF!</definedName>
    <definedName name="PRC">#REF!</definedName>
    <definedName name="PROG" localSheetId="19">#REF!</definedName>
    <definedName name="PROG" localSheetId="5">#REF!</definedName>
    <definedName name="PROG" localSheetId="6">#REF!</definedName>
    <definedName name="PROG" localSheetId="7">#REF!</definedName>
    <definedName name="PROG" localSheetId="8">#REF!</definedName>
    <definedName name="PROG" localSheetId="9">#REF!</definedName>
    <definedName name="PROG" localSheetId="10">#REF!</definedName>
    <definedName name="PROG" localSheetId="11">#REF!</definedName>
    <definedName name="PROG" localSheetId="12">#REF!</definedName>
    <definedName name="PROG" localSheetId="13">#REF!</definedName>
    <definedName name="PROG" localSheetId="14">#REF!</definedName>
    <definedName name="PROG" localSheetId="15">#REF!</definedName>
    <definedName name="PROG" localSheetId="16">#REF!</definedName>
    <definedName name="PROG" localSheetId="17">#REF!</definedName>
    <definedName name="PROG" localSheetId="24">#REF!</definedName>
    <definedName name="PROG" localSheetId="4">#REF!</definedName>
    <definedName name="PROG" localSheetId="27">#REF!</definedName>
    <definedName name="PROG" localSheetId="1">#REF!</definedName>
    <definedName name="PROG" localSheetId="25">#REF!</definedName>
    <definedName name="PROG" localSheetId="18">#REF!</definedName>
    <definedName name="PROG" localSheetId="2">#REF!</definedName>
    <definedName name="PROG" localSheetId="26">#REF!</definedName>
    <definedName name="PROG">#REF!</definedName>
    <definedName name="ptda" localSheetId="19">#REF!</definedName>
    <definedName name="ptda" localSheetId="5">#REF!</definedName>
    <definedName name="ptda" localSheetId="6">#REF!</definedName>
    <definedName name="ptda" localSheetId="7">#REF!</definedName>
    <definedName name="ptda" localSheetId="8">#REF!</definedName>
    <definedName name="ptda" localSheetId="9">#REF!</definedName>
    <definedName name="ptda" localSheetId="10">#REF!</definedName>
    <definedName name="ptda" localSheetId="11">#REF!</definedName>
    <definedName name="ptda" localSheetId="12">#REF!</definedName>
    <definedName name="ptda" localSheetId="13">#REF!</definedName>
    <definedName name="ptda" localSheetId="14">#REF!</definedName>
    <definedName name="ptda" localSheetId="15">#REF!</definedName>
    <definedName name="ptda" localSheetId="16">#REF!</definedName>
    <definedName name="ptda" localSheetId="17">#REF!</definedName>
    <definedName name="ptda" localSheetId="24">#REF!</definedName>
    <definedName name="ptda" localSheetId="4">#REF!</definedName>
    <definedName name="ptda" localSheetId="27">#REF!</definedName>
    <definedName name="ptda" localSheetId="1">#REF!</definedName>
    <definedName name="ptda" localSheetId="25">#REF!</definedName>
    <definedName name="ptda" localSheetId="18">#REF!</definedName>
    <definedName name="ptda" localSheetId="2">#REF!</definedName>
    <definedName name="ptda" localSheetId="26">#REF!</definedName>
    <definedName name="ptda">#REF!</definedName>
    <definedName name="RE" localSheetId="19">[5]INICIO!$AA$11</definedName>
    <definedName name="RE" localSheetId="26">[5]INICIO!$AA$11</definedName>
    <definedName name="RE">[7]INICIO!$AA$11</definedName>
    <definedName name="rubros_fpc" localSheetId="19">[1]INICIO!$AO$39:$AO$42</definedName>
    <definedName name="rubros_fpc" localSheetId="18">[3]INICIO!$AO$39:$AO$42</definedName>
    <definedName name="rubros_fpc" localSheetId="26">[1]INICIO!$AO$39:$AO$42</definedName>
    <definedName name="rubros_fpc">[2]INICIO!$AO$39:$AO$42</definedName>
    <definedName name="SSSS" localSheetId="19">#REF!</definedName>
    <definedName name="SSSS" localSheetId="5">#REF!</definedName>
    <definedName name="SSSS" localSheetId="6">#REF!</definedName>
    <definedName name="SSSS" localSheetId="7">#REF!</definedName>
    <definedName name="SSSS" localSheetId="8">#REF!</definedName>
    <definedName name="SSSS" localSheetId="9">#REF!</definedName>
    <definedName name="SSSS" localSheetId="10">#REF!</definedName>
    <definedName name="SSSS" localSheetId="11">#REF!</definedName>
    <definedName name="SSSS" localSheetId="12">#REF!</definedName>
    <definedName name="SSSS" localSheetId="13">#REF!</definedName>
    <definedName name="SSSS" localSheetId="14">#REF!</definedName>
    <definedName name="SSSS" localSheetId="15">#REF!</definedName>
    <definedName name="SSSS" localSheetId="16">#REF!</definedName>
    <definedName name="SSSS" localSheetId="17">#REF!</definedName>
    <definedName name="SSSS" localSheetId="24">#REF!</definedName>
    <definedName name="SSSS" localSheetId="4">#REF!</definedName>
    <definedName name="SSSS" localSheetId="25">#REF!</definedName>
    <definedName name="SSSS" localSheetId="26">#REF!</definedName>
    <definedName name="SSSS">#REF!</definedName>
    <definedName name="_xlnm.Print_Titles" localSheetId="20">'ADS-1'!$2:$8</definedName>
    <definedName name="_xlnm.Print_Titles" localSheetId="21">'ADS-2'!$2:$8</definedName>
    <definedName name="_xlnm.Print_Titles" localSheetId="19">AP!$2:$13</definedName>
    <definedName name="_xlnm.Print_Titles" localSheetId="5">'AP_RF 150130 PART. FED.'!$2:$12</definedName>
    <definedName name="_xlnm.Print_Titles" localSheetId="6">'AP_RF 150230 PART. FED.'!$2:$12</definedName>
    <definedName name="_xlnm.Print_Titles" localSheetId="7">'AP_RF 150330 PART. FED. '!$2:$12</definedName>
    <definedName name="_xlnm.Print_Titles" localSheetId="8">'AP_RF 150430 PART. FED. '!$2:$12</definedName>
    <definedName name="_xlnm.Print_Titles" localSheetId="9">'AP_RF 150530 PART. FED.  '!$2:$12</definedName>
    <definedName name="_xlnm.Print_Titles" localSheetId="10">'AP_RF 150630 PART. FED.   '!$2:$12</definedName>
    <definedName name="_xlnm.Print_Titles" localSheetId="11">'AP_RF 150B30 PART. FED.    '!$2:$12</definedName>
    <definedName name="_xlnm.Print_Titles" localSheetId="12">'AP_RF 150C30 PART. FED. '!$2:$12</definedName>
    <definedName name="_xlnm.Print_Titles" localSheetId="13">'AP_RF 150G30 PART. FED. '!$2:$12</definedName>
    <definedName name="_xlnm.Print_Titles" localSheetId="14">'AP_RF 25P130 FORTAMUN '!$2:$12</definedName>
    <definedName name="_xlnm.Print_Titles" localSheetId="15">'AP_RF 25P134 FORTAMUN'!$2:$12</definedName>
    <definedName name="_xlnm.Print_Titles" localSheetId="16">'AP_RF 25P630 FAIS '!$2:$12</definedName>
    <definedName name="_xlnm.Print_Titles" localSheetId="17">'AP_RF 25P634 FAIS  '!$2:$12</definedName>
    <definedName name="_xlnm.Print_Titles" localSheetId="24">'AP-FAFA'!$2:$8</definedName>
    <definedName name="_xlnm.Print_Titles" localSheetId="3">ECG!$2:$8</definedName>
    <definedName name="_xlnm.Print_Titles" localSheetId="4">EPC!$2:$8</definedName>
    <definedName name="_xlnm.Print_Titles" localSheetId="22">FIC!$2:$9</definedName>
    <definedName name="_xlnm.Print_Titles" localSheetId="1">Matriz!$2:$9</definedName>
    <definedName name="_xlnm.Print_Titles" localSheetId="25">PPA!$2:$10</definedName>
    <definedName name="_xlnm.Print_Titles" localSheetId="2">Resumen_Ejecutivo!$9:$14</definedName>
    <definedName name="_xlnm.Print_Titles" localSheetId="26">'R-RAMA'!$6:$10</definedName>
    <definedName name="_xlnm.Print_Titles" localSheetId="23">SAP!$2:$8</definedName>
    <definedName name="TYA" localSheetId="19">#REF!</definedName>
    <definedName name="TYA" localSheetId="5">#REF!</definedName>
    <definedName name="TYA" localSheetId="6">#REF!</definedName>
    <definedName name="TYA" localSheetId="7">#REF!</definedName>
    <definedName name="TYA" localSheetId="8">#REF!</definedName>
    <definedName name="TYA" localSheetId="9">#REF!</definedName>
    <definedName name="TYA" localSheetId="10">#REF!</definedName>
    <definedName name="TYA" localSheetId="11">#REF!</definedName>
    <definedName name="TYA" localSheetId="12">#REF!</definedName>
    <definedName name="TYA" localSheetId="13">#REF!</definedName>
    <definedName name="TYA" localSheetId="14">#REF!</definedName>
    <definedName name="TYA" localSheetId="15">#REF!</definedName>
    <definedName name="TYA" localSheetId="16">#REF!</definedName>
    <definedName name="TYA" localSheetId="17">#REF!</definedName>
    <definedName name="TYA" localSheetId="24">#REF!</definedName>
    <definedName name="TYA" localSheetId="4">#REF!</definedName>
    <definedName name="TYA" localSheetId="27">#REF!</definedName>
    <definedName name="TYA" localSheetId="1">#REF!</definedName>
    <definedName name="TYA" localSheetId="25">#REF!</definedName>
    <definedName name="TYA" localSheetId="18">#REF!</definedName>
    <definedName name="TYA" localSheetId="2">#REF!</definedName>
    <definedName name="TYA" localSheetId="26">#REF!</definedName>
    <definedName name="TYA">#REF!</definedName>
    <definedName name="U" localSheetId="19">[1]INICIO!$Y$4:$Z$93</definedName>
    <definedName name="U" localSheetId="18">[3]INICIO!$Y$4:$Z$93</definedName>
    <definedName name="U" localSheetId="26">[1]INICIO!$Y$4:$Z$93</definedName>
    <definedName name="U">[2]INICIO!$Y$4:$Z$93</definedName>
    <definedName name="ue" localSheetId="19">[1]datos!$R$2:$R$31674</definedName>
    <definedName name="ue" localSheetId="26">[1]datos!$R$2:$R$31674</definedName>
    <definedName name="ue">[2]datos!$R$2:$R$31674</definedName>
    <definedName name="UEG_DENOM" localSheetId="19">[1]datos!$R$2:$R$31674</definedName>
    <definedName name="UEG_DENOM" localSheetId="18">[3]datos!$R$2:$R$31674</definedName>
    <definedName name="UEG_DENOM" localSheetId="26">[1]datos!$R$2:$R$31674</definedName>
    <definedName name="UEG_DENOM">[2]datos!$R$2:$R$31674</definedName>
    <definedName name="UR" localSheetId="19">[1]INICIO!$AJ$5:$AM$99</definedName>
    <definedName name="UR" localSheetId="18">[3]INICIO!$AJ$5:$AM$99</definedName>
    <definedName name="UR" localSheetId="26">[1]INICIO!$AJ$5:$AM$99</definedName>
    <definedName name="UR">[2]INICIO!$AJ$5:$AM$99</definedName>
    <definedName name="VERSIÓN" localSheetId="19">[1]INICIO!$Y$249:$Y$272</definedName>
    <definedName name="VERSIÓN" localSheetId="26">[1]INICIO!$Y$249:$Y$272</definedName>
    <definedName name="VERSIÓN">[2]INICIO!$Y$249:$Y$272</definedName>
    <definedName name="y" localSheetId="19">[1]INICIO!$AO$5:$AO$32</definedName>
    <definedName name="y" localSheetId="26">[1]INICIO!$AO$5:$AO$32</definedName>
    <definedName name="y">[2]INICIO!$AO$5:$AO$32</definedName>
    <definedName name="yttr" localSheetId="19">[1]INICIO!$Y$166:$Y$186</definedName>
    <definedName name="yttr" localSheetId="26">[1]INICIO!$Y$166:$Y$186</definedName>
    <definedName name="yttr">[2]INICIO!$Y$166:$Y$186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 i="98" l="1"/>
  <c r="R11" i="98"/>
  <c r="R12" i="98"/>
  <c r="R13" i="98"/>
  <c r="R14" i="98"/>
  <c r="R15" i="98"/>
  <c r="R16" i="98"/>
  <c r="R17" i="98"/>
  <c r="R18" i="98"/>
  <c r="R19" i="98"/>
  <c r="R20" i="98"/>
  <c r="R21" i="98"/>
  <c r="R22" i="98"/>
  <c r="R23" i="98"/>
  <c r="R24" i="98"/>
  <c r="R25" i="98"/>
  <c r="R26" i="98"/>
  <c r="R27" i="98"/>
  <c r="R28" i="98"/>
  <c r="R29" i="98"/>
  <c r="R30" i="98"/>
  <c r="R31" i="98"/>
  <c r="R32" i="98"/>
  <c r="R33" i="98"/>
  <c r="R34" i="98"/>
  <c r="R35" i="98"/>
  <c r="R36" i="98"/>
  <c r="R37" i="98"/>
  <c r="R38" i="98"/>
  <c r="R39" i="98"/>
  <c r="R40" i="98"/>
  <c r="R41" i="98"/>
  <c r="R42" i="98"/>
  <c r="R43" i="98"/>
  <c r="R44" i="98"/>
  <c r="R45" i="98"/>
  <c r="R46" i="98"/>
  <c r="R47" i="98"/>
  <c r="R48" i="98"/>
  <c r="R49" i="98"/>
  <c r="R50" i="98"/>
  <c r="R51" i="98"/>
  <c r="R52" i="98"/>
  <c r="R53" i="98"/>
  <c r="R54" i="98"/>
  <c r="R55" i="98"/>
  <c r="R56" i="98"/>
  <c r="R57" i="98"/>
  <c r="R58" i="98"/>
  <c r="R59" i="98"/>
  <c r="R60" i="98"/>
  <c r="R61" i="98"/>
  <c r="R62" i="98"/>
  <c r="R63" i="98"/>
  <c r="R64" i="98"/>
  <c r="R9" i="98"/>
  <c r="Q10" i="98"/>
  <c r="Q11" i="98"/>
  <c r="Q12" i="98"/>
  <c r="Q13" i="98"/>
  <c r="Q14" i="98"/>
  <c r="Q15" i="98"/>
  <c r="Q16" i="98"/>
  <c r="Q17" i="98"/>
  <c r="Q18" i="98"/>
  <c r="Q19" i="98"/>
  <c r="Q20" i="98"/>
  <c r="Q21" i="98"/>
  <c r="Q22" i="98"/>
  <c r="Q23" i="98"/>
  <c r="Q24" i="98"/>
  <c r="Q25" i="98"/>
  <c r="Q26" i="98"/>
  <c r="Q27" i="98"/>
  <c r="Q28" i="98"/>
  <c r="Q29" i="98"/>
  <c r="Q30" i="98"/>
  <c r="Q31" i="98"/>
  <c r="Q32" i="98"/>
  <c r="Q33" i="98"/>
  <c r="Q34" i="98"/>
  <c r="Q35" i="98"/>
  <c r="Q36" i="98"/>
  <c r="Q37" i="98"/>
  <c r="Q38" i="98"/>
  <c r="Q39" i="98"/>
  <c r="Q40" i="98"/>
  <c r="Q41" i="98"/>
  <c r="Q42" i="98"/>
  <c r="Q43" i="98"/>
  <c r="Q44" i="98"/>
  <c r="Q45" i="98"/>
  <c r="Q46" i="98"/>
  <c r="Q47" i="98"/>
  <c r="Q48" i="98"/>
  <c r="Q49" i="98"/>
  <c r="Q50" i="98"/>
  <c r="Q51" i="98"/>
  <c r="Q52" i="98"/>
  <c r="Q53" i="98"/>
  <c r="Q54" i="98"/>
  <c r="Q55" i="98"/>
  <c r="Q56" i="98"/>
  <c r="Q57" i="98"/>
  <c r="Q58" i="98"/>
  <c r="Q59" i="98"/>
  <c r="Q60" i="98"/>
  <c r="Q61" i="98"/>
  <c r="Q62" i="98"/>
  <c r="Q63" i="98"/>
  <c r="Q64" i="98"/>
  <c r="Q9" i="98"/>
  <c r="I43" i="26" l="1"/>
  <c r="K194" i="143" l="1"/>
  <c r="L194" i="143"/>
  <c r="M194" i="143"/>
  <c r="N194" i="143"/>
  <c r="O194" i="143"/>
  <c r="P194" i="143"/>
  <c r="Q194" i="143"/>
  <c r="J194" i="143"/>
  <c r="H9" i="145" l="1"/>
  <c r="H12" i="145" s="1"/>
  <c r="F9" i="145" s="1"/>
  <c r="F65" i="98"/>
  <c r="G65" i="98"/>
  <c r="H65" i="98"/>
  <c r="I65" i="98"/>
  <c r="J65" i="98"/>
  <c r="K65" i="98"/>
  <c r="E65" i="98"/>
  <c r="D10" i="98"/>
  <c r="D11" i="98"/>
  <c r="D12" i="98"/>
  <c r="D13" i="98"/>
  <c r="D14" i="98"/>
  <c r="D15" i="98"/>
  <c r="D16" i="98"/>
  <c r="D17" i="98"/>
  <c r="D18" i="98"/>
  <c r="D19" i="98"/>
  <c r="D20" i="98"/>
  <c r="D21" i="98"/>
  <c r="D22" i="98"/>
  <c r="D23" i="98"/>
  <c r="D27" i="98"/>
  <c r="D29" i="98"/>
  <c r="D30" i="98"/>
  <c r="D31" i="98"/>
  <c r="D32" i="98"/>
  <c r="D33" i="98"/>
  <c r="D34" i="98"/>
  <c r="D35" i="98"/>
  <c r="D36" i="98"/>
  <c r="D43" i="98"/>
  <c r="D45" i="98"/>
  <c r="D53" i="98"/>
  <c r="D54" i="98"/>
  <c r="D55" i="98"/>
  <c r="D56" i="98"/>
  <c r="D57" i="98"/>
  <c r="D58" i="98"/>
  <c r="D59" i="98"/>
  <c r="D60" i="98"/>
  <c r="D61" i="98"/>
  <c r="D62" i="98"/>
  <c r="D63" i="98"/>
  <c r="D64" i="98"/>
  <c r="D9" i="98"/>
  <c r="L9" i="98"/>
  <c r="L47" i="98" l="1"/>
  <c r="L46" i="98"/>
  <c r="L45" i="98"/>
  <c r="L44" i="98"/>
  <c r="L43" i="98"/>
  <c r="L42" i="98"/>
  <c r="L41" i="98"/>
  <c r="L40" i="98"/>
  <c r="L39" i="98"/>
  <c r="L35" i="98"/>
  <c r="L34" i="98"/>
  <c r="L33" i="98"/>
  <c r="L32" i="98"/>
  <c r="L28" i="98"/>
  <c r="L27" i="98"/>
  <c r="L26" i="98"/>
  <c r="L25" i="98"/>
  <c r="L54" i="98"/>
  <c r="L53" i="98"/>
  <c r="L52" i="98"/>
  <c r="L51" i="98"/>
  <c r="L61" i="98"/>
  <c r="L60" i="98"/>
  <c r="L59" i="98"/>
  <c r="L58" i="98"/>
  <c r="L13" i="159"/>
  <c r="K13" i="159"/>
  <c r="J13" i="159"/>
  <c r="I13" i="159"/>
  <c r="L13" i="158"/>
  <c r="K13" i="158"/>
  <c r="J13" i="158"/>
  <c r="I13" i="158"/>
  <c r="L13" i="157"/>
  <c r="K13" i="157"/>
  <c r="J13" i="157"/>
  <c r="I13" i="157"/>
  <c r="L13" i="156"/>
  <c r="K13" i="156"/>
  <c r="J13" i="156"/>
  <c r="I13" i="156"/>
  <c r="L13" i="155"/>
  <c r="K13" i="155"/>
  <c r="J13" i="155"/>
  <c r="I13" i="155"/>
  <c r="L13" i="154"/>
  <c r="K13" i="154"/>
  <c r="J13" i="154"/>
  <c r="I13" i="154"/>
  <c r="L13" i="153"/>
  <c r="K13" i="153"/>
  <c r="J13" i="153"/>
  <c r="I13" i="153"/>
  <c r="L13" i="152"/>
  <c r="K13" i="152"/>
  <c r="J13" i="152"/>
  <c r="I13" i="152"/>
  <c r="L13" i="151"/>
  <c r="K13" i="151"/>
  <c r="J13" i="151"/>
  <c r="I13" i="151"/>
  <c r="L13" i="150"/>
  <c r="K13" i="150"/>
  <c r="J13" i="150"/>
  <c r="I13" i="150"/>
  <c r="L13" i="149"/>
  <c r="K13" i="149"/>
  <c r="J13" i="149"/>
  <c r="I13" i="149"/>
  <c r="L13" i="148"/>
  <c r="K13" i="148"/>
  <c r="J13" i="148"/>
  <c r="I13" i="148"/>
  <c r="L13" i="144"/>
  <c r="K13" i="144"/>
  <c r="J13" i="144"/>
  <c r="I13" i="144"/>
  <c r="K63" i="5"/>
  <c r="K37" i="5"/>
  <c r="K52" i="5"/>
  <c r="K49" i="5"/>
  <c r="K46" i="5"/>
  <c r="K43" i="5"/>
  <c r="K40" i="5"/>
  <c r="D63" i="5"/>
  <c r="E63" i="5"/>
  <c r="F63" i="5"/>
  <c r="G63" i="5"/>
  <c r="H63" i="5"/>
  <c r="I63" i="5"/>
  <c r="J63" i="5"/>
  <c r="D52" i="5"/>
  <c r="E52" i="5"/>
  <c r="F52" i="5"/>
  <c r="G52" i="5"/>
  <c r="H52" i="5"/>
  <c r="I52" i="5"/>
  <c r="J52" i="5"/>
  <c r="D49" i="5"/>
  <c r="E49" i="5"/>
  <c r="F49" i="5"/>
  <c r="G49" i="5"/>
  <c r="H49" i="5"/>
  <c r="I49" i="5"/>
  <c r="J49" i="5"/>
  <c r="D43" i="5"/>
  <c r="E43" i="5"/>
  <c r="F43" i="5"/>
  <c r="G43" i="5"/>
  <c r="H43" i="5"/>
  <c r="I43" i="5"/>
  <c r="J43" i="5"/>
  <c r="D40" i="5"/>
  <c r="E40" i="5"/>
  <c r="F40" i="5"/>
  <c r="G40" i="5"/>
  <c r="H40" i="5"/>
  <c r="I40" i="5"/>
  <c r="J40" i="5"/>
  <c r="J37" i="5"/>
  <c r="D37" i="5"/>
  <c r="E37" i="5"/>
  <c r="F37" i="5"/>
  <c r="G37" i="5"/>
  <c r="H37" i="5"/>
  <c r="I37" i="5"/>
  <c r="K31" i="5"/>
  <c r="K28" i="5"/>
  <c r="K33" i="5"/>
  <c r="K25" i="5"/>
  <c r="K22" i="5"/>
  <c r="K19" i="5"/>
  <c r="K16" i="5"/>
  <c r="K13" i="5"/>
  <c r="K10" i="5"/>
  <c r="D28" i="5"/>
  <c r="E28" i="5"/>
  <c r="F28" i="5"/>
  <c r="G28" i="5"/>
  <c r="H28" i="5"/>
  <c r="I28" i="5"/>
  <c r="J28" i="5"/>
  <c r="D19" i="5"/>
  <c r="E19" i="5"/>
  <c r="F19" i="5"/>
  <c r="G19" i="5"/>
  <c r="H19" i="5"/>
  <c r="I19" i="5"/>
  <c r="J19" i="5"/>
  <c r="D16" i="5"/>
  <c r="E16" i="5"/>
  <c r="F16" i="5"/>
  <c r="G16" i="5"/>
  <c r="H16" i="5"/>
  <c r="I16" i="5"/>
  <c r="J16" i="5"/>
  <c r="D13" i="5"/>
  <c r="E13" i="5"/>
  <c r="F13" i="5"/>
  <c r="G13" i="5"/>
  <c r="H13" i="5"/>
  <c r="I13" i="5"/>
  <c r="J13" i="5"/>
  <c r="D10" i="5"/>
  <c r="E10" i="5"/>
  <c r="F10" i="5"/>
  <c r="G10" i="5"/>
  <c r="H10" i="5"/>
  <c r="I10" i="5"/>
  <c r="J10" i="5"/>
  <c r="C52" i="5"/>
  <c r="C49" i="5"/>
  <c r="C43" i="5"/>
  <c r="C40" i="5"/>
  <c r="C37" i="5"/>
  <c r="C28" i="5"/>
  <c r="C19" i="5"/>
  <c r="C16" i="5"/>
  <c r="C13" i="5"/>
  <c r="C10" i="5"/>
  <c r="C9" i="5" l="1"/>
  <c r="L47" i="159" l="1"/>
  <c r="K47" i="159"/>
  <c r="J47" i="159"/>
  <c r="I47" i="159"/>
  <c r="L46" i="159"/>
  <c r="K46" i="159"/>
  <c r="J46" i="159"/>
  <c r="I46" i="159"/>
  <c r="L45" i="159"/>
  <c r="K45" i="159"/>
  <c r="J45" i="159"/>
  <c r="I45" i="159"/>
  <c r="L44" i="159"/>
  <c r="K44" i="159"/>
  <c r="J44" i="159"/>
  <c r="I44" i="159"/>
  <c r="L43" i="159"/>
  <c r="K43" i="159"/>
  <c r="J43" i="159"/>
  <c r="I43" i="159"/>
  <c r="L42" i="159"/>
  <c r="K42" i="159"/>
  <c r="J42" i="159"/>
  <c r="I42" i="159"/>
  <c r="L41" i="159"/>
  <c r="K41" i="159"/>
  <c r="J41" i="159"/>
  <c r="I41" i="159"/>
  <c r="L40" i="159"/>
  <c r="K40" i="159"/>
  <c r="J40" i="159"/>
  <c r="I40" i="159"/>
  <c r="L39" i="159"/>
  <c r="K39" i="159"/>
  <c r="J39" i="159"/>
  <c r="I39" i="159"/>
  <c r="L38" i="159"/>
  <c r="K38" i="159"/>
  <c r="J38" i="159"/>
  <c r="I38" i="159"/>
  <c r="L37" i="159"/>
  <c r="K37" i="159"/>
  <c r="J37" i="159"/>
  <c r="I37" i="159"/>
  <c r="L36" i="159"/>
  <c r="K36" i="159"/>
  <c r="J36" i="159"/>
  <c r="I36" i="159"/>
  <c r="L35" i="159"/>
  <c r="K35" i="159"/>
  <c r="J35" i="159"/>
  <c r="I35" i="159"/>
  <c r="L34" i="159"/>
  <c r="K34" i="159"/>
  <c r="J34" i="159"/>
  <c r="I34" i="159"/>
  <c r="L33" i="159"/>
  <c r="K33" i="159"/>
  <c r="J33" i="159"/>
  <c r="I33" i="159"/>
  <c r="L32" i="159"/>
  <c r="K32" i="159"/>
  <c r="J32" i="159"/>
  <c r="I32" i="159"/>
  <c r="L31" i="159"/>
  <c r="K31" i="159"/>
  <c r="J31" i="159"/>
  <c r="I31" i="159"/>
  <c r="L30" i="159"/>
  <c r="K30" i="159"/>
  <c r="J30" i="159"/>
  <c r="I30" i="159"/>
  <c r="L29" i="159"/>
  <c r="K29" i="159"/>
  <c r="J29" i="159"/>
  <c r="I29" i="159"/>
  <c r="L28" i="159"/>
  <c r="K28" i="159"/>
  <c r="J28" i="159"/>
  <c r="I28" i="159"/>
  <c r="L27" i="159"/>
  <c r="K27" i="159"/>
  <c r="J27" i="159"/>
  <c r="I27" i="159"/>
  <c r="L26" i="159"/>
  <c r="K26" i="159"/>
  <c r="J26" i="159"/>
  <c r="I26" i="159"/>
  <c r="L25" i="159"/>
  <c r="K25" i="159"/>
  <c r="J25" i="159"/>
  <c r="I25" i="159"/>
  <c r="L24" i="159"/>
  <c r="K24" i="159"/>
  <c r="J24" i="159"/>
  <c r="I24" i="159"/>
  <c r="L23" i="159"/>
  <c r="K23" i="159"/>
  <c r="J23" i="159"/>
  <c r="I23" i="159"/>
  <c r="L22" i="159"/>
  <c r="K22" i="159"/>
  <c r="J22" i="159"/>
  <c r="I22" i="159"/>
  <c r="L21" i="159"/>
  <c r="K21" i="159"/>
  <c r="J21" i="159"/>
  <c r="I21" i="159"/>
  <c r="L20" i="159"/>
  <c r="K20" i="159"/>
  <c r="J20" i="159"/>
  <c r="I20" i="159"/>
  <c r="L19" i="159"/>
  <c r="K19" i="159"/>
  <c r="J19" i="159"/>
  <c r="I19" i="159"/>
  <c r="L18" i="159"/>
  <c r="K18" i="159"/>
  <c r="J18" i="159"/>
  <c r="I18" i="159"/>
  <c r="L17" i="159"/>
  <c r="K17" i="159"/>
  <c r="J17" i="159"/>
  <c r="I17" i="159"/>
  <c r="L16" i="159"/>
  <c r="K16" i="159"/>
  <c r="J16" i="159"/>
  <c r="I16" i="159"/>
  <c r="L15" i="159"/>
  <c r="K15" i="159"/>
  <c r="J15" i="159"/>
  <c r="I15" i="159"/>
  <c r="L47" i="158"/>
  <c r="K47" i="158"/>
  <c r="J47" i="158"/>
  <c r="I47" i="158"/>
  <c r="L46" i="158"/>
  <c r="K46" i="158"/>
  <c r="J46" i="158"/>
  <c r="I46" i="158"/>
  <c r="L45" i="158"/>
  <c r="K45" i="158"/>
  <c r="J45" i="158"/>
  <c r="I45" i="158"/>
  <c r="L44" i="158"/>
  <c r="K44" i="158"/>
  <c r="J44" i="158"/>
  <c r="I44" i="158"/>
  <c r="L43" i="158"/>
  <c r="K43" i="158"/>
  <c r="J43" i="158"/>
  <c r="I43" i="158"/>
  <c r="L42" i="158"/>
  <c r="K42" i="158"/>
  <c r="J42" i="158"/>
  <c r="I42" i="158"/>
  <c r="L41" i="158"/>
  <c r="K41" i="158"/>
  <c r="J41" i="158"/>
  <c r="I41" i="158"/>
  <c r="L40" i="158"/>
  <c r="K40" i="158"/>
  <c r="J40" i="158"/>
  <c r="I40" i="158"/>
  <c r="L39" i="158"/>
  <c r="K39" i="158"/>
  <c r="J39" i="158"/>
  <c r="I39" i="158"/>
  <c r="L38" i="158"/>
  <c r="K38" i="158"/>
  <c r="J38" i="158"/>
  <c r="I38" i="158"/>
  <c r="L37" i="158"/>
  <c r="K37" i="158"/>
  <c r="J37" i="158"/>
  <c r="I37" i="158"/>
  <c r="L36" i="158"/>
  <c r="K36" i="158"/>
  <c r="J36" i="158"/>
  <c r="I36" i="158"/>
  <c r="L35" i="158"/>
  <c r="K35" i="158"/>
  <c r="J35" i="158"/>
  <c r="I35" i="158"/>
  <c r="L34" i="158"/>
  <c r="K34" i="158"/>
  <c r="J34" i="158"/>
  <c r="I34" i="158"/>
  <c r="L33" i="158"/>
  <c r="K33" i="158"/>
  <c r="J33" i="158"/>
  <c r="I33" i="158"/>
  <c r="L32" i="158"/>
  <c r="K32" i="158"/>
  <c r="J32" i="158"/>
  <c r="I32" i="158"/>
  <c r="L31" i="158"/>
  <c r="K31" i="158"/>
  <c r="J31" i="158"/>
  <c r="I31" i="158"/>
  <c r="L30" i="158"/>
  <c r="K30" i="158"/>
  <c r="J30" i="158"/>
  <c r="I30" i="158"/>
  <c r="L29" i="158"/>
  <c r="K29" i="158"/>
  <c r="J29" i="158"/>
  <c r="I29" i="158"/>
  <c r="L28" i="158"/>
  <c r="K28" i="158"/>
  <c r="J28" i="158"/>
  <c r="I28" i="158"/>
  <c r="L27" i="158"/>
  <c r="K27" i="158"/>
  <c r="J27" i="158"/>
  <c r="I27" i="158"/>
  <c r="L26" i="158"/>
  <c r="K26" i="158"/>
  <c r="J26" i="158"/>
  <c r="I26" i="158"/>
  <c r="L25" i="158"/>
  <c r="K25" i="158"/>
  <c r="J25" i="158"/>
  <c r="I25" i="158"/>
  <c r="L24" i="158"/>
  <c r="K24" i="158"/>
  <c r="J24" i="158"/>
  <c r="I24" i="158"/>
  <c r="L23" i="158"/>
  <c r="K23" i="158"/>
  <c r="J23" i="158"/>
  <c r="I23" i="158"/>
  <c r="L22" i="158"/>
  <c r="K22" i="158"/>
  <c r="J22" i="158"/>
  <c r="I22" i="158"/>
  <c r="L21" i="158"/>
  <c r="K21" i="158"/>
  <c r="J21" i="158"/>
  <c r="I21" i="158"/>
  <c r="L20" i="158"/>
  <c r="K20" i="158"/>
  <c r="J20" i="158"/>
  <c r="I20" i="158"/>
  <c r="L19" i="158"/>
  <c r="K19" i="158"/>
  <c r="J19" i="158"/>
  <c r="I19" i="158"/>
  <c r="L18" i="158"/>
  <c r="K18" i="158"/>
  <c r="J18" i="158"/>
  <c r="I18" i="158"/>
  <c r="L17" i="158"/>
  <c r="K17" i="158"/>
  <c r="J17" i="158"/>
  <c r="I17" i="158"/>
  <c r="L16" i="158"/>
  <c r="K16" i="158"/>
  <c r="J16" i="158"/>
  <c r="I16" i="158"/>
  <c r="L15" i="158"/>
  <c r="K15" i="158"/>
  <c r="J15" i="158"/>
  <c r="I15" i="158"/>
  <c r="L47" i="157"/>
  <c r="K47" i="157"/>
  <c r="J47" i="157"/>
  <c r="I47" i="157"/>
  <c r="L46" i="157"/>
  <c r="K46" i="157"/>
  <c r="J46" i="157"/>
  <c r="I46" i="157"/>
  <c r="L45" i="157"/>
  <c r="K45" i="157"/>
  <c r="J45" i="157"/>
  <c r="I45" i="157"/>
  <c r="L44" i="157"/>
  <c r="K44" i="157"/>
  <c r="J44" i="157"/>
  <c r="I44" i="157"/>
  <c r="L43" i="157"/>
  <c r="K43" i="157"/>
  <c r="J43" i="157"/>
  <c r="I43" i="157"/>
  <c r="L42" i="157"/>
  <c r="K42" i="157"/>
  <c r="J42" i="157"/>
  <c r="I42" i="157"/>
  <c r="L41" i="157"/>
  <c r="K41" i="157"/>
  <c r="J41" i="157"/>
  <c r="I41" i="157"/>
  <c r="L40" i="157"/>
  <c r="K40" i="157"/>
  <c r="J40" i="157"/>
  <c r="I40" i="157"/>
  <c r="L39" i="157"/>
  <c r="K39" i="157"/>
  <c r="J39" i="157"/>
  <c r="I39" i="157"/>
  <c r="L38" i="157"/>
  <c r="K38" i="157"/>
  <c r="J38" i="157"/>
  <c r="I38" i="157"/>
  <c r="L37" i="157"/>
  <c r="K37" i="157"/>
  <c r="J37" i="157"/>
  <c r="I37" i="157"/>
  <c r="L36" i="157"/>
  <c r="K36" i="157"/>
  <c r="J36" i="157"/>
  <c r="I36" i="157"/>
  <c r="L35" i="157"/>
  <c r="K35" i="157"/>
  <c r="J35" i="157"/>
  <c r="I35" i="157"/>
  <c r="L34" i="157"/>
  <c r="K34" i="157"/>
  <c r="J34" i="157"/>
  <c r="I34" i="157"/>
  <c r="L33" i="157"/>
  <c r="K33" i="157"/>
  <c r="J33" i="157"/>
  <c r="I33" i="157"/>
  <c r="L32" i="157"/>
  <c r="K32" i="157"/>
  <c r="J32" i="157"/>
  <c r="I32" i="157"/>
  <c r="L31" i="157"/>
  <c r="K31" i="157"/>
  <c r="J31" i="157"/>
  <c r="I31" i="157"/>
  <c r="L30" i="157"/>
  <c r="K30" i="157"/>
  <c r="J30" i="157"/>
  <c r="I30" i="157"/>
  <c r="L29" i="157"/>
  <c r="K29" i="157"/>
  <c r="J29" i="157"/>
  <c r="I29" i="157"/>
  <c r="L28" i="157"/>
  <c r="K28" i="157"/>
  <c r="J28" i="157"/>
  <c r="I28" i="157"/>
  <c r="L27" i="157"/>
  <c r="K27" i="157"/>
  <c r="J27" i="157"/>
  <c r="I27" i="157"/>
  <c r="L26" i="157"/>
  <c r="K26" i="157"/>
  <c r="J26" i="157"/>
  <c r="I26" i="157"/>
  <c r="L25" i="157"/>
  <c r="K25" i="157"/>
  <c r="J25" i="157"/>
  <c r="I25" i="157"/>
  <c r="L24" i="157"/>
  <c r="K24" i="157"/>
  <c r="J24" i="157"/>
  <c r="I24" i="157"/>
  <c r="L23" i="157"/>
  <c r="K23" i="157"/>
  <c r="J23" i="157"/>
  <c r="I23" i="157"/>
  <c r="L22" i="157"/>
  <c r="K22" i="157"/>
  <c r="J22" i="157"/>
  <c r="I22" i="157"/>
  <c r="L21" i="157"/>
  <c r="K21" i="157"/>
  <c r="J21" i="157"/>
  <c r="I21" i="157"/>
  <c r="L20" i="157"/>
  <c r="K20" i="157"/>
  <c r="J20" i="157"/>
  <c r="I20" i="157"/>
  <c r="L19" i="157"/>
  <c r="K19" i="157"/>
  <c r="J19" i="157"/>
  <c r="I19" i="157"/>
  <c r="L18" i="157"/>
  <c r="K18" i="157"/>
  <c r="J18" i="157"/>
  <c r="I18" i="157"/>
  <c r="L17" i="157"/>
  <c r="K17" i="157"/>
  <c r="J17" i="157"/>
  <c r="I17" i="157"/>
  <c r="L16" i="157"/>
  <c r="K16" i="157"/>
  <c r="J16" i="157"/>
  <c r="I16" i="157"/>
  <c r="L15" i="157"/>
  <c r="K15" i="157"/>
  <c r="J15" i="157"/>
  <c r="I15" i="157"/>
  <c r="L47" i="156"/>
  <c r="K47" i="156"/>
  <c r="J47" i="156"/>
  <c r="I47" i="156"/>
  <c r="L46" i="156"/>
  <c r="K46" i="156"/>
  <c r="J46" i="156"/>
  <c r="I46" i="156"/>
  <c r="L45" i="156"/>
  <c r="K45" i="156"/>
  <c r="J45" i="156"/>
  <c r="I45" i="156"/>
  <c r="L44" i="156"/>
  <c r="K44" i="156"/>
  <c r="J44" i="156"/>
  <c r="I44" i="156"/>
  <c r="L43" i="156"/>
  <c r="K43" i="156"/>
  <c r="J43" i="156"/>
  <c r="I43" i="156"/>
  <c r="L42" i="156"/>
  <c r="K42" i="156"/>
  <c r="J42" i="156"/>
  <c r="I42" i="156"/>
  <c r="L41" i="156"/>
  <c r="K41" i="156"/>
  <c r="J41" i="156"/>
  <c r="I41" i="156"/>
  <c r="L40" i="156"/>
  <c r="K40" i="156"/>
  <c r="J40" i="156"/>
  <c r="I40" i="156"/>
  <c r="L39" i="156"/>
  <c r="K39" i="156"/>
  <c r="J39" i="156"/>
  <c r="I39" i="156"/>
  <c r="L38" i="156"/>
  <c r="K38" i="156"/>
  <c r="J38" i="156"/>
  <c r="I38" i="156"/>
  <c r="L37" i="156"/>
  <c r="K37" i="156"/>
  <c r="J37" i="156"/>
  <c r="I37" i="156"/>
  <c r="L36" i="156"/>
  <c r="K36" i="156"/>
  <c r="J36" i="156"/>
  <c r="I36" i="156"/>
  <c r="L35" i="156"/>
  <c r="K35" i="156"/>
  <c r="J35" i="156"/>
  <c r="I35" i="156"/>
  <c r="L34" i="156"/>
  <c r="K34" i="156"/>
  <c r="J34" i="156"/>
  <c r="I34" i="156"/>
  <c r="L33" i="156"/>
  <c r="K33" i="156"/>
  <c r="J33" i="156"/>
  <c r="I33" i="156"/>
  <c r="L32" i="156"/>
  <c r="K32" i="156"/>
  <c r="J32" i="156"/>
  <c r="I32" i="156"/>
  <c r="L31" i="156"/>
  <c r="K31" i="156"/>
  <c r="J31" i="156"/>
  <c r="I31" i="156"/>
  <c r="L30" i="156"/>
  <c r="K30" i="156"/>
  <c r="J30" i="156"/>
  <c r="I30" i="156"/>
  <c r="L29" i="156"/>
  <c r="K29" i="156"/>
  <c r="J29" i="156"/>
  <c r="I29" i="156"/>
  <c r="L28" i="156"/>
  <c r="K28" i="156"/>
  <c r="J28" i="156"/>
  <c r="I28" i="156"/>
  <c r="L27" i="156"/>
  <c r="K27" i="156"/>
  <c r="J27" i="156"/>
  <c r="I27" i="156"/>
  <c r="L26" i="156"/>
  <c r="K26" i="156"/>
  <c r="J26" i="156"/>
  <c r="I26" i="156"/>
  <c r="L25" i="156"/>
  <c r="K25" i="156"/>
  <c r="J25" i="156"/>
  <c r="I25" i="156"/>
  <c r="L24" i="156"/>
  <c r="K24" i="156"/>
  <c r="J24" i="156"/>
  <c r="I24" i="156"/>
  <c r="L23" i="156"/>
  <c r="K23" i="156"/>
  <c r="J23" i="156"/>
  <c r="I23" i="156"/>
  <c r="L22" i="156"/>
  <c r="K22" i="156"/>
  <c r="J22" i="156"/>
  <c r="I22" i="156"/>
  <c r="L21" i="156"/>
  <c r="K21" i="156"/>
  <c r="J21" i="156"/>
  <c r="I21" i="156"/>
  <c r="L20" i="156"/>
  <c r="K20" i="156"/>
  <c r="J20" i="156"/>
  <c r="I20" i="156"/>
  <c r="L19" i="156"/>
  <c r="K19" i="156"/>
  <c r="J19" i="156"/>
  <c r="I19" i="156"/>
  <c r="L18" i="156"/>
  <c r="K18" i="156"/>
  <c r="J18" i="156"/>
  <c r="I18" i="156"/>
  <c r="L17" i="156"/>
  <c r="K17" i="156"/>
  <c r="J17" i="156"/>
  <c r="I17" i="156"/>
  <c r="L16" i="156"/>
  <c r="K16" i="156"/>
  <c r="J16" i="156"/>
  <c r="I16" i="156"/>
  <c r="L15" i="156"/>
  <c r="K15" i="156"/>
  <c r="J15" i="156"/>
  <c r="I15" i="156"/>
  <c r="L47" i="155"/>
  <c r="K47" i="155"/>
  <c r="J47" i="155"/>
  <c r="I47" i="155"/>
  <c r="L46" i="155"/>
  <c r="K46" i="155"/>
  <c r="J46" i="155"/>
  <c r="I46" i="155"/>
  <c r="L45" i="155"/>
  <c r="K45" i="155"/>
  <c r="J45" i="155"/>
  <c r="I45" i="155"/>
  <c r="L44" i="155"/>
  <c r="K44" i="155"/>
  <c r="J44" i="155"/>
  <c r="I44" i="155"/>
  <c r="L43" i="155"/>
  <c r="K43" i="155"/>
  <c r="J43" i="155"/>
  <c r="I43" i="155"/>
  <c r="L42" i="155"/>
  <c r="K42" i="155"/>
  <c r="J42" i="155"/>
  <c r="I42" i="155"/>
  <c r="L41" i="155"/>
  <c r="K41" i="155"/>
  <c r="J41" i="155"/>
  <c r="I41" i="155"/>
  <c r="L40" i="155"/>
  <c r="K40" i="155"/>
  <c r="J40" i="155"/>
  <c r="I40" i="155"/>
  <c r="L39" i="155"/>
  <c r="K39" i="155"/>
  <c r="J39" i="155"/>
  <c r="I39" i="155"/>
  <c r="L38" i="155"/>
  <c r="K38" i="155"/>
  <c r="J38" i="155"/>
  <c r="I38" i="155"/>
  <c r="L37" i="155"/>
  <c r="K37" i="155"/>
  <c r="J37" i="155"/>
  <c r="I37" i="155"/>
  <c r="L36" i="155"/>
  <c r="K36" i="155"/>
  <c r="J36" i="155"/>
  <c r="I36" i="155"/>
  <c r="L35" i="155"/>
  <c r="K35" i="155"/>
  <c r="J35" i="155"/>
  <c r="I35" i="155"/>
  <c r="L34" i="155"/>
  <c r="K34" i="155"/>
  <c r="J34" i="155"/>
  <c r="I34" i="155"/>
  <c r="L33" i="155"/>
  <c r="K33" i="155"/>
  <c r="J33" i="155"/>
  <c r="I33" i="155"/>
  <c r="L32" i="155"/>
  <c r="K32" i="155"/>
  <c r="J32" i="155"/>
  <c r="I32" i="155"/>
  <c r="L31" i="155"/>
  <c r="K31" i="155"/>
  <c r="J31" i="155"/>
  <c r="I31" i="155"/>
  <c r="L30" i="155"/>
  <c r="K30" i="155"/>
  <c r="J30" i="155"/>
  <c r="I30" i="155"/>
  <c r="L29" i="155"/>
  <c r="K29" i="155"/>
  <c r="J29" i="155"/>
  <c r="I29" i="155"/>
  <c r="L28" i="155"/>
  <c r="K28" i="155"/>
  <c r="J28" i="155"/>
  <c r="I28" i="155"/>
  <c r="L27" i="155"/>
  <c r="K27" i="155"/>
  <c r="J27" i="155"/>
  <c r="I27" i="155"/>
  <c r="L26" i="155"/>
  <c r="K26" i="155"/>
  <c r="J26" i="155"/>
  <c r="I26" i="155"/>
  <c r="L25" i="155"/>
  <c r="K25" i="155"/>
  <c r="J25" i="155"/>
  <c r="I25" i="155"/>
  <c r="L24" i="155"/>
  <c r="K24" i="155"/>
  <c r="J24" i="155"/>
  <c r="I24" i="155"/>
  <c r="L23" i="155"/>
  <c r="K23" i="155"/>
  <c r="J23" i="155"/>
  <c r="I23" i="155"/>
  <c r="L22" i="155"/>
  <c r="K22" i="155"/>
  <c r="J22" i="155"/>
  <c r="I22" i="155"/>
  <c r="L21" i="155"/>
  <c r="K21" i="155"/>
  <c r="J21" i="155"/>
  <c r="I21" i="155"/>
  <c r="L20" i="155"/>
  <c r="K20" i="155"/>
  <c r="J20" i="155"/>
  <c r="I20" i="155"/>
  <c r="L19" i="155"/>
  <c r="K19" i="155"/>
  <c r="J19" i="155"/>
  <c r="I19" i="155"/>
  <c r="L18" i="155"/>
  <c r="K18" i="155"/>
  <c r="J18" i="155"/>
  <c r="I18" i="155"/>
  <c r="L17" i="155"/>
  <c r="K17" i="155"/>
  <c r="J17" i="155"/>
  <c r="I17" i="155"/>
  <c r="L16" i="155"/>
  <c r="K16" i="155"/>
  <c r="J16" i="155"/>
  <c r="I16" i="155"/>
  <c r="L15" i="155"/>
  <c r="K15" i="155"/>
  <c r="J15" i="155"/>
  <c r="I15" i="155"/>
  <c r="L47" i="154"/>
  <c r="K47" i="154"/>
  <c r="J47" i="154"/>
  <c r="I47" i="154"/>
  <c r="L46" i="154"/>
  <c r="K46" i="154"/>
  <c r="J46" i="154"/>
  <c r="I46" i="154"/>
  <c r="L45" i="154"/>
  <c r="K45" i="154"/>
  <c r="J45" i="154"/>
  <c r="I45" i="154"/>
  <c r="L44" i="154"/>
  <c r="K44" i="154"/>
  <c r="J44" i="154"/>
  <c r="I44" i="154"/>
  <c r="L43" i="154"/>
  <c r="K43" i="154"/>
  <c r="J43" i="154"/>
  <c r="I43" i="154"/>
  <c r="L42" i="154"/>
  <c r="K42" i="154"/>
  <c r="J42" i="154"/>
  <c r="I42" i="154"/>
  <c r="L41" i="154"/>
  <c r="K41" i="154"/>
  <c r="J41" i="154"/>
  <c r="I41" i="154"/>
  <c r="L40" i="154"/>
  <c r="K40" i="154"/>
  <c r="J40" i="154"/>
  <c r="I40" i="154"/>
  <c r="L39" i="154"/>
  <c r="K39" i="154"/>
  <c r="J39" i="154"/>
  <c r="I39" i="154"/>
  <c r="L38" i="154"/>
  <c r="K38" i="154"/>
  <c r="J38" i="154"/>
  <c r="I38" i="154"/>
  <c r="L37" i="154"/>
  <c r="K37" i="154"/>
  <c r="J37" i="154"/>
  <c r="I37" i="154"/>
  <c r="L36" i="154"/>
  <c r="K36" i="154"/>
  <c r="J36" i="154"/>
  <c r="I36" i="154"/>
  <c r="L35" i="154"/>
  <c r="K35" i="154"/>
  <c r="J35" i="154"/>
  <c r="I35" i="154"/>
  <c r="L34" i="154"/>
  <c r="K34" i="154"/>
  <c r="J34" i="154"/>
  <c r="I34" i="154"/>
  <c r="L33" i="154"/>
  <c r="K33" i="154"/>
  <c r="J33" i="154"/>
  <c r="I33" i="154"/>
  <c r="L32" i="154"/>
  <c r="K32" i="154"/>
  <c r="J32" i="154"/>
  <c r="I32" i="154"/>
  <c r="L31" i="154"/>
  <c r="K31" i="154"/>
  <c r="J31" i="154"/>
  <c r="I31" i="154"/>
  <c r="L30" i="154"/>
  <c r="K30" i="154"/>
  <c r="J30" i="154"/>
  <c r="I30" i="154"/>
  <c r="L29" i="154"/>
  <c r="K29" i="154"/>
  <c r="J29" i="154"/>
  <c r="I29" i="154"/>
  <c r="L28" i="154"/>
  <c r="K28" i="154"/>
  <c r="J28" i="154"/>
  <c r="I28" i="154"/>
  <c r="L27" i="154"/>
  <c r="K27" i="154"/>
  <c r="J27" i="154"/>
  <c r="I27" i="154"/>
  <c r="L26" i="154"/>
  <c r="K26" i="154"/>
  <c r="J26" i="154"/>
  <c r="I26" i="154"/>
  <c r="L25" i="154"/>
  <c r="K25" i="154"/>
  <c r="J25" i="154"/>
  <c r="I25" i="154"/>
  <c r="L24" i="154"/>
  <c r="K24" i="154"/>
  <c r="J24" i="154"/>
  <c r="I24" i="154"/>
  <c r="L23" i="154"/>
  <c r="K23" i="154"/>
  <c r="J23" i="154"/>
  <c r="I23" i="154"/>
  <c r="L22" i="154"/>
  <c r="K22" i="154"/>
  <c r="J22" i="154"/>
  <c r="I22" i="154"/>
  <c r="L21" i="154"/>
  <c r="K21" i="154"/>
  <c r="J21" i="154"/>
  <c r="I21" i="154"/>
  <c r="L20" i="154"/>
  <c r="K20" i="154"/>
  <c r="J20" i="154"/>
  <c r="I20" i="154"/>
  <c r="L19" i="154"/>
  <c r="K19" i="154"/>
  <c r="J19" i="154"/>
  <c r="I19" i="154"/>
  <c r="L18" i="154"/>
  <c r="K18" i="154"/>
  <c r="J18" i="154"/>
  <c r="I18" i="154"/>
  <c r="L17" i="154"/>
  <c r="K17" i="154"/>
  <c r="J17" i="154"/>
  <c r="I17" i="154"/>
  <c r="L16" i="154"/>
  <c r="K16" i="154"/>
  <c r="J16" i="154"/>
  <c r="I16" i="154"/>
  <c r="L15" i="154"/>
  <c r="K15" i="154"/>
  <c r="J15" i="154"/>
  <c r="I15" i="154"/>
  <c r="L47" i="153"/>
  <c r="K47" i="153"/>
  <c r="J47" i="153"/>
  <c r="I47" i="153"/>
  <c r="L46" i="153"/>
  <c r="K46" i="153"/>
  <c r="J46" i="153"/>
  <c r="I46" i="153"/>
  <c r="L45" i="153"/>
  <c r="K45" i="153"/>
  <c r="J45" i="153"/>
  <c r="I45" i="153"/>
  <c r="L44" i="153"/>
  <c r="K44" i="153"/>
  <c r="J44" i="153"/>
  <c r="I44" i="153"/>
  <c r="L43" i="153"/>
  <c r="K43" i="153"/>
  <c r="J43" i="153"/>
  <c r="I43" i="153"/>
  <c r="L42" i="153"/>
  <c r="K42" i="153"/>
  <c r="J42" i="153"/>
  <c r="I42" i="153"/>
  <c r="L41" i="153"/>
  <c r="K41" i="153"/>
  <c r="J41" i="153"/>
  <c r="I41" i="153"/>
  <c r="L40" i="153"/>
  <c r="K40" i="153"/>
  <c r="J40" i="153"/>
  <c r="I40" i="153"/>
  <c r="L39" i="153"/>
  <c r="K39" i="153"/>
  <c r="J39" i="153"/>
  <c r="I39" i="153"/>
  <c r="L38" i="153"/>
  <c r="K38" i="153"/>
  <c r="J38" i="153"/>
  <c r="I38" i="153"/>
  <c r="L37" i="153"/>
  <c r="K37" i="153"/>
  <c r="J37" i="153"/>
  <c r="I37" i="153"/>
  <c r="L36" i="153"/>
  <c r="K36" i="153"/>
  <c r="J36" i="153"/>
  <c r="I36" i="153"/>
  <c r="L35" i="153"/>
  <c r="K35" i="153"/>
  <c r="J35" i="153"/>
  <c r="I35" i="153"/>
  <c r="L34" i="153"/>
  <c r="K34" i="153"/>
  <c r="J34" i="153"/>
  <c r="I34" i="153"/>
  <c r="L33" i="153"/>
  <c r="K33" i="153"/>
  <c r="J33" i="153"/>
  <c r="I33" i="153"/>
  <c r="L32" i="153"/>
  <c r="K32" i="153"/>
  <c r="J32" i="153"/>
  <c r="I32" i="153"/>
  <c r="L31" i="153"/>
  <c r="K31" i="153"/>
  <c r="J31" i="153"/>
  <c r="I31" i="153"/>
  <c r="L30" i="153"/>
  <c r="K30" i="153"/>
  <c r="J30" i="153"/>
  <c r="I30" i="153"/>
  <c r="L29" i="153"/>
  <c r="K29" i="153"/>
  <c r="J29" i="153"/>
  <c r="I29" i="153"/>
  <c r="L28" i="153"/>
  <c r="K28" i="153"/>
  <c r="J28" i="153"/>
  <c r="I28" i="153"/>
  <c r="L27" i="153"/>
  <c r="K27" i="153"/>
  <c r="J27" i="153"/>
  <c r="I27" i="153"/>
  <c r="L26" i="153"/>
  <c r="K26" i="153"/>
  <c r="J26" i="153"/>
  <c r="I26" i="153"/>
  <c r="L25" i="153"/>
  <c r="K25" i="153"/>
  <c r="J25" i="153"/>
  <c r="I25" i="153"/>
  <c r="L24" i="153"/>
  <c r="K24" i="153"/>
  <c r="J24" i="153"/>
  <c r="I24" i="153"/>
  <c r="L23" i="153"/>
  <c r="K23" i="153"/>
  <c r="J23" i="153"/>
  <c r="I23" i="153"/>
  <c r="L22" i="153"/>
  <c r="K22" i="153"/>
  <c r="J22" i="153"/>
  <c r="I22" i="153"/>
  <c r="L21" i="153"/>
  <c r="K21" i="153"/>
  <c r="J21" i="153"/>
  <c r="I21" i="153"/>
  <c r="L20" i="153"/>
  <c r="K20" i="153"/>
  <c r="J20" i="153"/>
  <c r="I20" i="153"/>
  <c r="L19" i="153"/>
  <c r="K19" i="153"/>
  <c r="J19" i="153"/>
  <c r="I19" i="153"/>
  <c r="L18" i="153"/>
  <c r="K18" i="153"/>
  <c r="J18" i="153"/>
  <c r="I18" i="153"/>
  <c r="L17" i="153"/>
  <c r="K17" i="153"/>
  <c r="J17" i="153"/>
  <c r="I17" i="153"/>
  <c r="L16" i="153"/>
  <c r="K16" i="153"/>
  <c r="J16" i="153"/>
  <c r="I16" i="153"/>
  <c r="L15" i="153"/>
  <c r="K15" i="153"/>
  <c r="J15" i="153"/>
  <c r="I15" i="153"/>
  <c r="L47" i="152"/>
  <c r="K47" i="152"/>
  <c r="J47" i="152"/>
  <c r="I47" i="152"/>
  <c r="L46" i="152"/>
  <c r="K46" i="152"/>
  <c r="J46" i="152"/>
  <c r="I46" i="152"/>
  <c r="L45" i="152"/>
  <c r="K45" i="152"/>
  <c r="J45" i="152"/>
  <c r="I45" i="152"/>
  <c r="L44" i="152"/>
  <c r="K44" i="152"/>
  <c r="J44" i="152"/>
  <c r="I44" i="152"/>
  <c r="L43" i="152"/>
  <c r="K43" i="152"/>
  <c r="J43" i="152"/>
  <c r="I43" i="152"/>
  <c r="L42" i="152"/>
  <c r="K42" i="152"/>
  <c r="J42" i="152"/>
  <c r="I42" i="152"/>
  <c r="L41" i="152"/>
  <c r="K41" i="152"/>
  <c r="J41" i="152"/>
  <c r="I41" i="152"/>
  <c r="L40" i="152"/>
  <c r="K40" i="152"/>
  <c r="J40" i="152"/>
  <c r="I40" i="152"/>
  <c r="L39" i="152"/>
  <c r="K39" i="152"/>
  <c r="J39" i="152"/>
  <c r="I39" i="152"/>
  <c r="L38" i="152"/>
  <c r="K38" i="152"/>
  <c r="J38" i="152"/>
  <c r="I38" i="152"/>
  <c r="L37" i="152"/>
  <c r="K37" i="152"/>
  <c r="J37" i="152"/>
  <c r="I37" i="152"/>
  <c r="L36" i="152"/>
  <c r="K36" i="152"/>
  <c r="J36" i="152"/>
  <c r="I36" i="152"/>
  <c r="L35" i="152"/>
  <c r="K35" i="152"/>
  <c r="J35" i="152"/>
  <c r="I35" i="152"/>
  <c r="L34" i="152"/>
  <c r="K34" i="152"/>
  <c r="J34" i="152"/>
  <c r="I34" i="152"/>
  <c r="L33" i="152"/>
  <c r="K33" i="152"/>
  <c r="J33" i="152"/>
  <c r="I33" i="152"/>
  <c r="L32" i="152"/>
  <c r="K32" i="152"/>
  <c r="J32" i="152"/>
  <c r="I32" i="152"/>
  <c r="L31" i="152"/>
  <c r="K31" i="152"/>
  <c r="J31" i="152"/>
  <c r="I31" i="152"/>
  <c r="L30" i="152"/>
  <c r="K30" i="152"/>
  <c r="J30" i="152"/>
  <c r="I30" i="152"/>
  <c r="L29" i="152"/>
  <c r="K29" i="152"/>
  <c r="J29" i="152"/>
  <c r="I29" i="152"/>
  <c r="L28" i="152"/>
  <c r="K28" i="152"/>
  <c r="J28" i="152"/>
  <c r="I28" i="152"/>
  <c r="L27" i="152"/>
  <c r="K27" i="152"/>
  <c r="J27" i="152"/>
  <c r="I27" i="152"/>
  <c r="L26" i="152"/>
  <c r="K26" i="152"/>
  <c r="J26" i="152"/>
  <c r="I26" i="152"/>
  <c r="L25" i="152"/>
  <c r="K25" i="152"/>
  <c r="J25" i="152"/>
  <c r="I25" i="152"/>
  <c r="L24" i="152"/>
  <c r="K24" i="152"/>
  <c r="J24" i="152"/>
  <c r="I24" i="152"/>
  <c r="L23" i="152"/>
  <c r="K23" i="152"/>
  <c r="J23" i="152"/>
  <c r="I23" i="152"/>
  <c r="L22" i="152"/>
  <c r="K22" i="152"/>
  <c r="J22" i="152"/>
  <c r="I22" i="152"/>
  <c r="L21" i="152"/>
  <c r="K21" i="152"/>
  <c r="J21" i="152"/>
  <c r="I21" i="152"/>
  <c r="L20" i="152"/>
  <c r="K20" i="152"/>
  <c r="J20" i="152"/>
  <c r="I20" i="152"/>
  <c r="L19" i="152"/>
  <c r="K19" i="152"/>
  <c r="J19" i="152"/>
  <c r="I19" i="152"/>
  <c r="L18" i="152"/>
  <c r="K18" i="152"/>
  <c r="J18" i="152"/>
  <c r="I18" i="152"/>
  <c r="L17" i="152"/>
  <c r="K17" i="152"/>
  <c r="J17" i="152"/>
  <c r="I17" i="152"/>
  <c r="L16" i="152"/>
  <c r="K16" i="152"/>
  <c r="J16" i="152"/>
  <c r="I16" i="152"/>
  <c r="L15" i="152"/>
  <c r="K15" i="152"/>
  <c r="J15" i="152"/>
  <c r="I15" i="152"/>
  <c r="L47" i="151"/>
  <c r="K47" i="151"/>
  <c r="J47" i="151"/>
  <c r="I47" i="151"/>
  <c r="L46" i="151"/>
  <c r="K46" i="151"/>
  <c r="J46" i="151"/>
  <c r="I46" i="151"/>
  <c r="L45" i="151"/>
  <c r="K45" i="151"/>
  <c r="J45" i="151"/>
  <c r="I45" i="151"/>
  <c r="L44" i="151"/>
  <c r="K44" i="151"/>
  <c r="J44" i="151"/>
  <c r="I44" i="151"/>
  <c r="L43" i="151"/>
  <c r="K43" i="151"/>
  <c r="J43" i="151"/>
  <c r="I43" i="151"/>
  <c r="L42" i="151"/>
  <c r="K42" i="151"/>
  <c r="J42" i="151"/>
  <c r="I42" i="151"/>
  <c r="L41" i="151"/>
  <c r="K41" i="151"/>
  <c r="J41" i="151"/>
  <c r="I41" i="151"/>
  <c r="L40" i="151"/>
  <c r="K40" i="151"/>
  <c r="J40" i="151"/>
  <c r="I40" i="151"/>
  <c r="L39" i="151"/>
  <c r="K39" i="151"/>
  <c r="J39" i="151"/>
  <c r="I39" i="151"/>
  <c r="L38" i="151"/>
  <c r="K38" i="151"/>
  <c r="J38" i="151"/>
  <c r="I38" i="151"/>
  <c r="L37" i="151"/>
  <c r="K37" i="151"/>
  <c r="J37" i="151"/>
  <c r="I37" i="151"/>
  <c r="L36" i="151"/>
  <c r="K36" i="151"/>
  <c r="J36" i="151"/>
  <c r="I36" i="151"/>
  <c r="L35" i="151"/>
  <c r="K35" i="151"/>
  <c r="J35" i="151"/>
  <c r="I35" i="151"/>
  <c r="L34" i="151"/>
  <c r="K34" i="151"/>
  <c r="J34" i="151"/>
  <c r="I34" i="151"/>
  <c r="L33" i="151"/>
  <c r="K33" i="151"/>
  <c r="J33" i="151"/>
  <c r="I33" i="151"/>
  <c r="L32" i="151"/>
  <c r="K32" i="151"/>
  <c r="J32" i="151"/>
  <c r="I32" i="151"/>
  <c r="L31" i="151"/>
  <c r="K31" i="151"/>
  <c r="J31" i="151"/>
  <c r="I31" i="151"/>
  <c r="L30" i="151"/>
  <c r="K30" i="151"/>
  <c r="J30" i="151"/>
  <c r="I30" i="151"/>
  <c r="L29" i="151"/>
  <c r="K29" i="151"/>
  <c r="J29" i="151"/>
  <c r="I29" i="151"/>
  <c r="L28" i="151"/>
  <c r="K28" i="151"/>
  <c r="J28" i="151"/>
  <c r="I28" i="151"/>
  <c r="L27" i="151"/>
  <c r="K27" i="151"/>
  <c r="J27" i="151"/>
  <c r="I27" i="151"/>
  <c r="L26" i="151"/>
  <c r="K26" i="151"/>
  <c r="J26" i="151"/>
  <c r="I26" i="151"/>
  <c r="L25" i="151"/>
  <c r="K25" i="151"/>
  <c r="J25" i="151"/>
  <c r="I25" i="151"/>
  <c r="L24" i="151"/>
  <c r="K24" i="151"/>
  <c r="J24" i="151"/>
  <c r="I24" i="151"/>
  <c r="L23" i="151"/>
  <c r="K23" i="151"/>
  <c r="J23" i="151"/>
  <c r="I23" i="151"/>
  <c r="L22" i="151"/>
  <c r="K22" i="151"/>
  <c r="J22" i="151"/>
  <c r="I22" i="151"/>
  <c r="L21" i="151"/>
  <c r="K21" i="151"/>
  <c r="J21" i="151"/>
  <c r="I21" i="151"/>
  <c r="L20" i="151"/>
  <c r="K20" i="151"/>
  <c r="J20" i="151"/>
  <c r="I20" i="151"/>
  <c r="L19" i="151"/>
  <c r="K19" i="151"/>
  <c r="J19" i="151"/>
  <c r="I19" i="151"/>
  <c r="L18" i="151"/>
  <c r="K18" i="151"/>
  <c r="J18" i="151"/>
  <c r="I18" i="151"/>
  <c r="L17" i="151"/>
  <c r="K17" i="151"/>
  <c r="J17" i="151"/>
  <c r="I17" i="151"/>
  <c r="L16" i="151"/>
  <c r="K16" i="151"/>
  <c r="J16" i="151"/>
  <c r="I16" i="151"/>
  <c r="L15" i="151"/>
  <c r="K15" i="151"/>
  <c r="J15" i="151"/>
  <c r="I15" i="151"/>
  <c r="L47" i="150"/>
  <c r="K47" i="150"/>
  <c r="J47" i="150"/>
  <c r="I47" i="150"/>
  <c r="L46" i="150"/>
  <c r="K46" i="150"/>
  <c r="J46" i="150"/>
  <c r="I46" i="150"/>
  <c r="L45" i="150"/>
  <c r="K45" i="150"/>
  <c r="J45" i="150"/>
  <c r="I45" i="150"/>
  <c r="L44" i="150"/>
  <c r="K44" i="150"/>
  <c r="J44" i="150"/>
  <c r="I44" i="150"/>
  <c r="L43" i="150"/>
  <c r="K43" i="150"/>
  <c r="J43" i="150"/>
  <c r="I43" i="150"/>
  <c r="L42" i="150"/>
  <c r="K42" i="150"/>
  <c r="J42" i="150"/>
  <c r="I42" i="150"/>
  <c r="L41" i="150"/>
  <c r="K41" i="150"/>
  <c r="J41" i="150"/>
  <c r="I41" i="150"/>
  <c r="L40" i="150"/>
  <c r="K40" i="150"/>
  <c r="J40" i="150"/>
  <c r="I40" i="150"/>
  <c r="L39" i="150"/>
  <c r="K39" i="150"/>
  <c r="J39" i="150"/>
  <c r="I39" i="150"/>
  <c r="L38" i="150"/>
  <c r="K38" i="150"/>
  <c r="J38" i="150"/>
  <c r="I38" i="150"/>
  <c r="L37" i="150"/>
  <c r="K37" i="150"/>
  <c r="J37" i="150"/>
  <c r="I37" i="150"/>
  <c r="L36" i="150"/>
  <c r="K36" i="150"/>
  <c r="J36" i="150"/>
  <c r="I36" i="150"/>
  <c r="L35" i="150"/>
  <c r="K35" i="150"/>
  <c r="J35" i="150"/>
  <c r="I35" i="150"/>
  <c r="L34" i="150"/>
  <c r="K34" i="150"/>
  <c r="J34" i="150"/>
  <c r="I34" i="150"/>
  <c r="L33" i="150"/>
  <c r="K33" i="150"/>
  <c r="J33" i="150"/>
  <c r="I33" i="150"/>
  <c r="L32" i="150"/>
  <c r="K32" i="150"/>
  <c r="J32" i="150"/>
  <c r="I32" i="150"/>
  <c r="L31" i="150"/>
  <c r="K31" i="150"/>
  <c r="J31" i="150"/>
  <c r="I31" i="150"/>
  <c r="L30" i="150"/>
  <c r="K30" i="150"/>
  <c r="J30" i="150"/>
  <c r="I30" i="150"/>
  <c r="L29" i="150"/>
  <c r="K29" i="150"/>
  <c r="J29" i="150"/>
  <c r="I29" i="150"/>
  <c r="L28" i="150"/>
  <c r="K28" i="150"/>
  <c r="J28" i="150"/>
  <c r="I28" i="150"/>
  <c r="L27" i="150"/>
  <c r="K27" i="150"/>
  <c r="J27" i="150"/>
  <c r="I27" i="150"/>
  <c r="L26" i="150"/>
  <c r="K26" i="150"/>
  <c r="J26" i="150"/>
  <c r="I26" i="150"/>
  <c r="L25" i="150"/>
  <c r="K25" i="150"/>
  <c r="J25" i="150"/>
  <c r="I25" i="150"/>
  <c r="L24" i="150"/>
  <c r="K24" i="150"/>
  <c r="J24" i="150"/>
  <c r="I24" i="150"/>
  <c r="L23" i="150"/>
  <c r="K23" i="150"/>
  <c r="J23" i="150"/>
  <c r="I23" i="150"/>
  <c r="L22" i="150"/>
  <c r="K22" i="150"/>
  <c r="J22" i="150"/>
  <c r="I22" i="150"/>
  <c r="L21" i="150"/>
  <c r="K21" i="150"/>
  <c r="J21" i="150"/>
  <c r="I21" i="150"/>
  <c r="L20" i="150"/>
  <c r="K20" i="150"/>
  <c r="J20" i="150"/>
  <c r="I20" i="150"/>
  <c r="L19" i="150"/>
  <c r="K19" i="150"/>
  <c r="J19" i="150"/>
  <c r="I19" i="150"/>
  <c r="L18" i="150"/>
  <c r="K18" i="150"/>
  <c r="J18" i="150"/>
  <c r="I18" i="150"/>
  <c r="L17" i="150"/>
  <c r="K17" i="150"/>
  <c r="J17" i="150"/>
  <c r="I17" i="150"/>
  <c r="L16" i="150"/>
  <c r="K16" i="150"/>
  <c r="J16" i="150"/>
  <c r="I16" i="150"/>
  <c r="L15" i="150"/>
  <c r="K15" i="150"/>
  <c r="J15" i="150"/>
  <c r="I15" i="150"/>
  <c r="L47" i="149"/>
  <c r="K47" i="149"/>
  <c r="J47" i="149"/>
  <c r="I47" i="149"/>
  <c r="L46" i="149"/>
  <c r="K46" i="149"/>
  <c r="J46" i="149"/>
  <c r="I46" i="149"/>
  <c r="L45" i="149"/>
  <c r="K45" i="149"/>
  <c r="J45" i="149"/>
  <c r="I45" i="149"/>
  <c r="L44" i="149"/>
  <c r="K44" i="149"/>
  <c r="J44" i="149"/>
  <c r="I44" i="149"/>
  <c r="L43" i="149"/>
  <c r="K43" i="149"/>
  <c r="J43" i="149"/>
  <c r="I43" i="149"/>
  <c r="L42" i="149"/>
  <c r="K42" i="149"/>
  <c r="J42" i="149"/>
  <c r="I42" i="149"/>
  <c r="L41" i="149"/>
  <c r="K41" i="149"/>
  <c r="J41" i="149"/>
  <c r="I41" i="149"/>
  <c r="L40" i="149"/>
  <c r="K40" i="149"/>
  <c r="J40" i="149"/>
  <c r="I40" i="149"/>
  <c r="L39" i="149"/>
  <c r="K39" i="149"/>
  <c r="J39" i="149"/>
  <c r="I39" i="149"/>
  <c r="L38" i="149"/>
  <c r="K38" i="149"/>
  <c r="J38" i="149"/>
  <c r="I38" i="149"/>
  <c r="L37" i="149"/>
  <c r="K37" i="149"/>
  <c r="J37" i="149"/>
  <c r="I37" i="149"/>
  <c r="L36" i="149"/>
  <c r="K36" i="149"/>
  <c r="J36" i="149"/>
  <c r="I36" i="149"/>
  <c r="L35" i="149"/>
  <c r="K35" i="149"/>
  <c r="J35" i="149"/>
  <c r="I35" i="149"/>
  <c r="L34" i="149"/>
  <c r="K34" i="149"/>
  <c r="J34" i="149"/>
  <c r="I34" i="149"/>
  <c r="L33" i="149"/>
  <c r="K33" i="149"/>
  <c r="J33" i="149"/>
  <c r="I33" i="149"/>
  <c r="L32" i="149"/>
  <c r="K32" i="149"/>
  <c r="J32" i="149"/>
  <c r="I32" i="149"/>
  <c r="L31" i="149"/>
  <c r="K31" i="149"/>
  <c r="J31" i="149"/>
  <c r="I31" i="149"/>
  <c r="L30" i="149"/>
  <c r="K30" i="149"/>
  <c r="J30" i="149"/>
  <c r="I30" i="149"/>
  <c r="L29" i="149"/>
  <c r="K29" i="149"/>
  <c r="J29" i="149"/>
  <c r="I29" i="149"/>
  <c r="L28" i="149"/>
  <c r="K28" i="149"/>
  <c r="J28" i="149"/>
  <c r="I28" i="149"/>
  <c r="L27" i="149"/>
  <c r="K27" i="149"/>
  <c r="J27" i="149"/>
  <c r="I27" i="149"/>
  <c r="L26" i="149"/>
  <c r="K26" i="149"/>
  <c r="J26" i="149"/>
  <c r="I26" i="149"/>
  <c r="L25" i="149"/>
  <c r="K25" i="149"/>
  <c r="J25" i="149"/>
  <c r="I25" i="149"/>
  <c r="L24" i="149"/>
  <c r="K24" i="149"/>
  <c r="J24" i="149"/>
  <c r="I24" i="149"/>
  <c r="L23" i="149"/>
  <c r="K23" i="149"/>
  <c r="J23" i="149"/>
  <c r="I23" i="149"/>
  <c r="L22" i="149"/>
  <c r="K22" i="149"/>
  <c r="J22" i="149"/>
  <c r="I22" i="149"/>
  <c r="L21" i="149"/>
  <c r="K21" i="149"/>
  <c r="J21" i="149"/>
  <c r="I21" i="149"/>
  <c r="L20" i="149"/>
  <c r="K20" i="149"/>
  <c r="J20" i="149"/>
  <c r="I20" i="149"/>
  <c r="L19" i="149"/>
  <c r="K19" i="149"/>
  <c r="J19" i="149"/>
  <c r="I19" i="149"/>
  <c r="L18" i="149"/>
  <c r="K18" i="149"/>
  <c r="J18" i="149"/>
  <c r="I18" i="149"/>
  <c r="L17" i="149"/>
  <c r="K17" i="149"/>
  <c r="J17" i="149"/>
  <c r="I17" i="149"/>
  <c r="L16" i="149"/>
  <c r="K16" i="149"/>
  <c r="J16" i="149"/>
  <c r="I16" i="149"/>
  <c r="L15" i="149"/>
  <c r="K15" i="149"/>
  <c r="J15" i="149"/>
  <c r="I15" i="149"/>
  <c r="L47" i="148"/>
  <c r="K47" i="148"/>
  <c r="J47" i="148"/>
  <c r="I47" i="148"/>
  <c r="L46" i="148"/>
  <c r="K46" i="148"/>
  <c r="J46" i="148"/>
  <c r="I46" i="148"/>
  <c r="L45" i="148"/>
  <c r="K45" i="148"/>
  <c r="J45" i="148"/>
  <c r="I45" i="148"/>
  <c r="L44" i="148"/>
  <c r="K44" i="148"/>
  <c r="J44" i="148"/>
  <c r="I44" i="148"/>
  <c r="L43" i="148"/>
  <c r="K43" i="148"/>
  <c r="J43" i="148"/>
  <c r="I43" i="148"/>
  <c r="L42" i="148"/>
  <c r="K42" i="148"/>
  <c r="J42" i="148"/>
  <c r="I42" i="148"/>
  <c r="L41" i="148"/>
  <c r="K41" i="148"/>
  <c r="J41" i="148"/>
  <c r="I41" i="148"/>
  <c r="L40" i="148"/>
  <c r="K40" i="148"/>
  <c r="J40" i="148"/>
  <c r="I40" i="148"/>
  <c r="L39" i="148"/>
  <c r="K39" i="148"/>
  <c r="J39" i="148"/>
  <c r="I39" i="148"/>
  <c r="L38" i="148"/>
  <c r="K38" i="148"/>
  <c r="J38" i="148"/>
  <c r="I38" i="148"/>
  <c r="L37" i="148"/>
  <c r="K37" i="148"/>
  <c r="J37" i="148"/>
  <c r="I37" i="148"/>
  <c r="L36" i="148"/>
  <c r="K36" i="148"/>
  <c r="J36" i="148"/>
  <c r="I36" i="148"/>
  <c r="L35" i="148"/>
  <c r="K35" i="148"/>
  <c r="J35" i="148"/>
  <c r="I35" i="148"/>
  <c r="L34" i="148"/>
  <c r="K34" i="148"/>
  <c r="J34" i="148"/>
  <c r="I34" i="148"/>
  <c r="L33" i="148"/>
  <c r="K33" i="148"/>
  <c r="J33" i="148"/>
  <c r="I33" i="148"/>
  <c r="L32" i="148"/>
  <c r="K32" i="148"/>
  <c r="J32" i="148"/>
  <c r="I32" i="148"/>
  <c r="L31" i="148"/>
  <c r="K31" i="148"/>
  <c r="J31" i="148"/>
  <c r="I31" i="148"/>
  <c r="L30" i="148"/>
  <c r="K30" i="148"/>
  <c r="J30" i="148"/>
  <c r="I30" i="148"/>
  <c r="L29" i="148"/>
  <c r="K29" i="148"/>
  <c r="J29" i="148"/>
  <c r="I29" i="148"/>
  <c r="L28" i="148"/>
  <c r="K28" i="148"/>
  <c r="J28" i="148"/>
  <c r="I28" i="148"/>
  <c r="L27" i="148"/>
  <c r="K27" i="148"/>
  <c r="J27" i="148"/>
  <c r="I27" i="148"/>
  <c r="L26" i="148"/>
  <c r="K26" i="148"/>
  <c r="J26" i="148"/>
  <c r="I26" i="148"/>
  <c r="L25" i="148"/>
  <c r="K25" i="148"/>
  <c r="J25" i="148"/>
  <c r="I25" i="148"/>
  <c r="L24" i="148"/>
  <c r="K24" i="148"/>
  <c r="J24" i="148"/>
  <c r="I24" i="148"/>
  <c r="L23" i="148"/>
  <c r="K23" i="148"/>
  <c r="J23" i="148"/>
  <c r="I23" i="148"/>
  <c r="L22" i="148"/>
  <c r="K22" i="148"/>
  <c r="J22" i="148"/>
  <c r="I22" i="148"/>
  <c r="L21" i="148"/>
  <c r="K21" i="148"/>
  <c r="J21" i="148"/>
  <c r="I21" i="148"/>
  <c r="L20" i="148"/>
  <c r="K20" i="148"/>
  <c r="J20" i="148"/>
  <c r="I20" i="148"/>
  <c r="L19" i="148"/>
  <c r="K19" i="148"/>
  <c r="J19" i="148"/>
  <c r="I19" i="148"/>
  <c r="L18" i="148"/>
  <c r="K18" i="148"/>
  <c r="J18" i="148"/>
  <c r="I18" i="148"/>
  <c r="L17" i="148"/>
  <c r="K17" i="148"/>
  <c r="J17" i="148"/>
  <c r="I17" i="148"/>
  <c r="L16" i="148"/>
  <c r="K16" i="148"/>
  <c r="J16" i="148"/>
  <c r="I16" i="148"/>
  <c r="L15" i="148"/>
  <c r="K15" i="148"/>
  <c r="J15" i="148"/>
  <c r="I15" i="148"/>
  <c r="D9" i="5" l="1"/>
  <c r="E9" i="5"/>
  <c r="F9" i="5"/>
  <c r="G9" i="5"/>
  <c r="H9" i="5"/>
  <c r="I9" i="5"/>
  <c r="J9" i="5"/>
  <c r="E36" i="5"/>
  <c r="D14" i="97"/>
  <c r="H27" i="97" l="1"/>
  <c r="J36" i="5"/>
  <c r="K36" i="5"/>
  <c r="L47" i="144"/>
  <c r="K47" i="144"/>
  <c r="J47" i="144"/>
  <c r="I47" i="144"/>
  <c r="L46" i="144"/>
  <c r="K46" i="144"/>
  <c r="J46" i="144"/>
  <c r="I46" i="144"/>
  <c r="L45" i="144"/>
  <c r="K45" i="144"/>
  <c r="J45" i="144"/>
  <c r="I45" i="144"/>
  <c r="L44" i="144"/>
  <c r="K44" i="144"/>
  <c r="J44" i="144"/>
  <c r="I44" i="144"/>
  <c r="L43" i="144"/>
  <c r="K43" i="144"/>
  <c r="J43" i="144"/>
  <c r="I43" i="144"/>
  <c r="L42" i="144"/>
  <c r="K42" i="144"/>
  <c r="J42" i="144"/>
  <c r="I42" i="144"/>
  <c r="L41" i="144"/>
  <c r="K41" i="144"/>
  <c r="J41" i="144"/>
  <c r="I41" i="144"/>
  <c r="L40" i="144"/>
  <c r="K40" i="144"/>
  <c r="J40" i="144"/>
  <c r="I40" i="144"/>
  <c r="L39" i="144"/>
  <c r="K39" i="144"/>
  <c r="J39" i="144"/>
  <c r="I39" i="144"/>
  <c r="L38" i="144"/>
  <c r="K38" i="144"/>
  <c r="J38" i="144"/>
  <c r="I38" i="144"/>
  <c r="L37" i="144"/>
  <c r="K37" i="144"/>
  <c r="J37" i="144"/>
  <c r="I37" i="144"/>
  <c r="L36" i="144"/>
  <c r="K36" i="144"/>
  <c r="J36" i="144"/>
  <c r="I36" i="144"/>
  <c r="L35" i="144"/>
  <c r="K35" i="144"/>
  <c r="J35" i="144"/>
  <c r="I35" i="144"/>
  <c r="L34" i="144"/>
  <c r="K34" i="144"/>
  <c r="J34" i="144"/>
  <c r="I34" i="144"/>
  <c r="L33" i="144"/>
  <c r="K33" i="144"/>
  <c r="J33" i="144"/>
  <c r="I33" i="144"/>
  <c r="L32" i="144"/>
  <c r="K32" i="144"/>
  <c r="J32" i="144"/>
  <c r="I32" i="144"/>
  <c r="L31" i="144"/>
  <c r="K31" i="144"/>
  <c r="J31" i="144"/>
  <c r="I31" i="144"/>
  <c r="L30" i="144"/>
  <c r="K30" i="144"/>
  <c r="J30" i="144"/>
  <c r="I30" i="144"/>
  <c r="L29" i="144"/>
  <c r="K29" i="144"/>
  <c r="J29" i="144"/>
  <c r="I29" i="144"/>
  <c r="L28" i="144"/>
  <c r="K28" i="144"/>
  <c r="J28" i="144"/>
  <c r="I28" i="144"/>
  <c r="L27" i="144"/>
  <c r="K27" i="144"/>
  <c r="J27" i="144"/>
  <c r="I27" i="144"/>
  <c r="L26" i="144"/>
  <c r="K26" i="144"/>
  <c r="J26" i="144"/>
  <c r="I26" i="144"/>
  <c r="L25" i="144"/>
  <c r="K25" i="144"/>
  <c r="J25" i="144"/>
  <c r="I25" i="144"/>
  <c r="L24" i="144"/>
  <c r="K24" i="144"/>
  <c r="J24" i="144"/>
  <c r="I24" i="144"/>
  <c r="L23" i="144"/>
  <c r="K23" i="144"/>
  <c r="J23" i="144"/>
  <c r="I23" i="144"/>
  <c r="L22" i="144"/>
  <c r="K22" i="144"/>
  <c r="J22" i="144"/>
  <c r="I22" i="144"/>
  <c r="L21" i="144"/>
  <c r="K21" i="144"/>
  <c r="J21" i="144"/>
  <c r="I21" i="144"/>
  <c r="L20" i="144"/>
  <c r="K20" i="144"/>
  <c r="J20" i="144"/>
  <c r="I20" i="144"/>
  <c r="L19" i="144"/>
  <c r="K19" i="144"/>
  <c r="J19" i="144"/>
  <c r="I19" i="144"/>
  <c r="L18" i="144"/>
  <c r="K18" i="144"/>
  <c r="J18" i="144"/>
  <c r="I18" i="144"/>
  <c r="L17" i="144"/>
  <c r="K17" i="144"/>
  <c r="J17" i="144"/>
  <c r="I17" i="144"/>
  <c r="L16" i="144"/>
  <c r="K16" i="144"/>
  <c r="J16" i="144"/>
  <c r="I16" i="144"/>
  <c r="L15" i="144"/>
  <c r="K15" i="144"/>
  <c r="J15" i="144"/>
  <c r="I15" i="144"/>
  <c r="D36" i="5" l="1"/>
  <c r="R196" i="143"/>
  <c r="R195" i="143"/>
  <c r="R193" i="143"/>
  <c r="H36" i="5" l="1"/>
  <c r="I36" i="5" l="1"/>
  <c r="L12" i="98" l="1"/>
  <c r="L11" i="98"/>
  <c r="L14" i="98"/>
  <c r="O24" i="113"/>
  <c r="O23" i="113"/>
  <c r="O22" i="113"/>
  <c r="O21" i="113"/>
  <c r="O20" i="113"/>
  <c r="O19" i="113"/>
  <c r="O18" i="113"/>
  <c r="O17" i="113"/>
  <c r="O16" i="113"/>
  <c r="O15" i="113"/>
  <c r="O14" i="113"/>
  <c r="O13" i="113"/>
  <c r="O12" i="113"/>
  <c r="O11" i="113"/>
  <c r="O10" i="113"/>
  <c r="O9" i="113"/>
  <c r="O25" i="113"/>
  <c r="L13" i="98" l="1"/>
  <c r="L10" i="98"/>
  <c r="L15" i="98"/>
  <c r="L16" i="98"/>
  <c r="F36" i="5"/>
  <c r="G36" i="5"/>
  <c r="C36" i="5"/>
  <c r="C63" i="5" s="1"/>
  <c r="L65" i="98" l="1"/>
  <c r="K9" i="5"/>
  <c r="D26" i="97" l="1"/>
  <c r="H35" i="97" l="1"/>
  <c r="D35" i="97"/>
  <c r="H34" i="97"/>
  <c r="D34" i="97"/>
  <c r="H33" i="97"/>
  <c r="D33" i="97"/>
  <c r="G32" i="97"/>
  <c r="F32" i="97"/>
  <c r="E32" i="97"/>
  <c r="C32" i="97"/>
  <c r="H31" i="97"/>
  <c r="D31" i="97"/>
  <c r="H30" i="97"/>
  <c r="D30" i="97"/>
  <c r="H29" i="97"/>
  <c r="D29" i="97"/>
  <c r="G28" i="97"/>
  <c r="F28" i="97"/>
  <c r="E28" i="97"/>
  <c r="C28" i="97"/>
  <c r="D27" i="97"/>
  <c r="H26" i="97"/>
  <c r="H23" i="97"/>
  <c r="D23" i="97"/>
  <c r="H22" i="97"/>
  <c r="D22" i="97"/>
  <c r="H21" i="97"/>
  <c r="D21" i="97"/>
  <c r="G20" i="97"/>
  <c r="F20" i="97"/>
  <c r="E20" i="97"/>
  <c r="C20" i="97"/>
  <c r="H19" i="97"/>
  <c r="D19" i="97"/>
  <c r="H18" i="97"/>
  <c r="D18" i="97"/>
  <c r="H17" i="97"/>
  <c r="D17" i="97"/>
  <c r="G16" i="97"/>
  <c r="F16" i="97"/>
  <c r="E16" i="97"/>
  <c r="C16" i="97"/>
  <c r="H15" i="97"/>
  <c r="D15" i="97"/>
  <c r="H14" i="97"/>
  <c r="C25" i="97" l="1"/>
  <c r="G13" i="97"/>
  <c r="F25" i="97"/>
  <c r="H20" i="97"/>
  <c r="G25" i="97"/>
  <c r="H32" i="97"/>
  <c r="H28" i="97"/>
  <c r="H16" i="97"/>
  <c r="C13" i="97"/>
  <c r="C37" i="97" s="1"/>
  <c r="F13" i="97"/>
  <c r="E13" i="97"/>
  <c r="D16" i="97"/>
  <c r="D20" i="97"/>
  <c r="E25" i="97"/>
  <c r="D28" i="97"/>
  <c r="D32" i="97"/>
  <c r="G37" i="97" l="1"/>
  <c r="D25" i="97"/>
  <c r="H25" i="97"/>
  <c r="F37" i="97"/>
  <c r="H13" i="97"/>
  <c r="D13" i="97"/>
  <c r="E37" i="97"/>
  <c r="H37" i="97" l="1"/>
  <c r="D37" i="97"/>
</calcChain>
</file>

<file path=xl/sharedStrings.xml><?xml version="1.0" encoding="utf-8"?>
<sst xmlns="http://schemas.openxmlformats.org/spreadsheetml/2006/main" count="2123" uniqueCount="1318">
  <si>
    <t xml:space="preserve"> BENEFICIARIO</t>
  </si>
  <si>
    <t>MODIFICADO</t>
  </si>
  <si>
    <t>DATOS GENERALES DEL FIDEICOMISO</t>
  </si>
  <si>
    <t>DISPONIBILIDAD PRESUPUESTAL DEL FIDEICOMISO</t>
  </si>
  <si>
    <t>ESTADO FINANCIERO DEL FIDEICOMISO</t>
  </si>
  <si>
    <t>AVANCE PRESUPUESTAL DEL FIDEICOMISO</t>
  </si>
  <si>
    <t>ADS-1 AYUDAS, DONATIVOS Y SUBSIDIOS</t>
  </si>
  <si>
    <t>ADS-2  AYUDAS, DONATIVOS Y SUBSIDIOS A FIDEICOMISOS</t>
  </si>
  <si>
    <t>SAP   PROGRAMAS QUE OTORGAN SUBSIDIOS Y APOYOS A LA POBLACIÓN</t>
  </si>
  <si>
    <t>FIC  FIDEICOMISOS CONSTITUIDOS</t>
  </si>
  <si>
    <t>VARIACIÓN</t>
  </si>
  <si>
    <t>APROBADO</t>
  </si>
  <si>
    <t>TOTAL GASTO CORRIENTE</t>
  </si>
  <si>
    <t>TOTAL GASTO DE CAPITAL</t>
  </si>
  <si>
    <t>MONTO
(Pesos con dos decimales)</t>
  </si>
  <si>
    <t>DEVENGADO</t>
  </si>
  <si>
    <t>(PESOS)</t>
  </si>
  <si>
    <t xml:space="preserve">C O N C E P T O  </t>
  </si>
  <si>
    <t>EGRESOS</t>
  </si>
  <si>
    <t>SUBEJERCICIO</t>
  </si>
  <si>
    <t>PAGADO</t>
  </si>
  <si>
    <t>A. Personal Administrativo y de Servicio Público</t>
  </si>
  <si>
    <t>B. Magisterio</t>
  </si>
  <si>
    <t>D. Seguridad Pública</t>
  </si>
  <si>
    <t>F. Sentencias Laborales Definitivas</t>
  </si>
  <si>
    <t>I. GASTO NO ETIQUETADO (A+B+C+D+E+F)</t>
  </si>
  <si>
    <t>II. GASTO ETIQUETADO  (A+B+C+D+E+F)</t>
  </si>
  <si>
    <t>TOTAL DEL GASTO EN SERVICIOS PERSONALES III = (I+II)</t>
  </si>
  <si>
    <t>C. Servicios de Salud C = (c1+c2)</t>
  </si>
  <si>
    <t>c1) Personal Administrativo</t>
  </si>
  <si>
    <t>c2) Personal Médico, Paramédico y Afín</t>
  </si>
  <si>
    <t>E. Gastos Asoc. a la Implemt.  de Nvas. Leyes Fed. o Ref. de las Mismas E = (e1+e2)</t>
  </si>
  <si>
    <t>e1 )Nombre del Programa o Ley 1</t>
  </si>
  <si>
    <t>e2) Nombre del Programa o Ley 2</t>
  </si>
  <si>
    <t>PPI PROGRAMAS Y PROYECTOS DE INVERSIÓN</t>
  </si>
  <si>
    <t>Informe de Avance Trimestral</t>
  </si>
  <si>
    <t xml:space="preserve">MATRIZ DE CONTROL DEL INFORME DE AVANCE TRIMESTRAL  </t>
  </si>
  <si>
    <t>FORMATO</t>
  </si>
  <si>
    <t>FORMATOS FÍSICOS</t>
  </si>
  <si>
    <t>MEDIO MAGNÉTICO</t>
  </si>
  <si>
    <t>EXCEL</t>
  </si>
  <si>
    <t>PDF</t>
  </si>
  <si>
    <t>EPC</t>
  </si>
  <si>
    <t>EVOLUCIÓN PRESUPUESTAL DE PARTIDAS CENTRALIZADAS O CONSOLIDADAS</t>
  </si>
  <si>
    <t>PPI</t>
  </si>
  <si>
    <t>PROGRAMAS Y PROYECTOS DE INVERSIÓN</t>
  </si>
  <si>
    <t>ADS-1</t>
  </si>
  <si>
    <t>AYUDAS, DONATIVOS Y SUBSIDIOS</t>
  </si>
  <si>
    <t>ADS-2</t>
  </si>
  <si>
    <t>AYUDAS, DONATIVOS Y SUBSIDIOS A FIDEICOMISOS</t>
  </si>
  <si>
    <t>SAP</t>
  </si>
  <si>
    <t>PROGRAMAS QUE OTORGAN SUBSIDIOS Y APOYOS A LA POBLACIÓN</t>
  </si>
  <si>
    <t>FIC</t>
  </si>
  <si>
    <t>FIDEICOMISOS CONSTITUIDOS</t>
  </si>
  <si>
    <t>PPA</t>
  </si>
  <si>
    <t>6d</t>
  </si>
  <si>
    <t>ESTADO ANALÍTICO DEL EJERCICIO DEL PRESUPUESTO DE EGRESOS DETALLADO – LDF- (CLASIFICACIÓN DE SERVICIOS PERSONALES POR CATEGORÍA)</t>
  </si>
  <si>
    <t>CARATULA DEL INFORME DE AVANCE TRIMESTRAL</t>
  </si>
  <si>
    <t>RESUMEN EJECUTIVO</t>
  </si>
  <si>
    <t xml:space="preserve">INFORME DE AVANCE TRIMESTRAL  </t>
  </si>
  <si>
    <t>DESCRIPCIÓN</t>
  </si>
  <si>
    <t>EXPLICACIÓN</t>
  </si>
  <si>
    <t>3.- Explicación general a las acciones realizadas con recurso de origen federal.</t>
  </si>
  <si>
    <t>RESUMEN EJECUTIVO DEL INFORME DE AVANCE TRIMESTRAL</t>
  </si>
  <si>
    <t>CARÁTULA</t>
  </si>
  <si>
    <t>2.- Principales acciones realizadas durante el periodo</t>
  </si>
  <si>
    <t>APLICA</t>
  </si>
  <si>
    <t>NO APLICA</t>
  </si>
  <si>
    <t>Fecha de Elaboración:</t>
  </si>
  <si>
    <t>ÁREA FUNCIONAL</t>
  </si>
  <si>
    <t xml:space="preserve">ECG EVOLUCIÓN PRESUPUESTAL POR CAPÍTULO DE GASTO </t>
  </si>
  <si>
    <t>ECG</t>
  </si>
  <si>
    <t>EVOLUCIÓN PRESUPUESTAL POR CAPÍTULO DE GASTO</t>
  </si>
  <si>
    <t>IMPORTE</t>
  </si>
  <si>
    <t>ADECUACIONES PRESUPUESTALES</t>
  </si>
  <si>
    <t xml:space="preserve">Unidad Responsable de Gasto: </t>
  </si>
  <si>
    <t xml:space="preserve">CAPÍTULO
</t>
  </si>
  <si>
    <t xml:space="preserve">TOTAL
URG </t>
  </si>
  <si>
    <t>Unidad Responsable del Gasto:</t>
  </si>
  <si>
    <t>Período:</t>
  </si>
  <si>
    <t xml:space="preserve">MODIFICADO
</t>
  </si>
  <si>
    <t xml:space="preserve">Período: </t>
  </si>
  <si>
    <t>TOTAL URG</t>
  </si>
  <si>
    <t>VARIACIÓN %:
((MODIFICADO/APROBADO)-1)*100</t>
  </si>
  <si>
    <t>NÚMERO DE AFECTACIÓN</t>
  </si>
  <si>
    <t>REDUCCIÓN</t>
  </si>
  <si>
    <t>CLAVE Y DENOMINACIÓN DE LA PARTIDA ESPECÍFICA</t>
  </si>
  <si>
    <t>TIPO</t>
  </si>
  <si>
    <t>TOTAL</t>
  </si>
  <si>
    <t>PRESUPUESTO EJERCIDO
(Pesos con dos decimales)</t>
  </si>
  <si>
    <t>CARACTERÍSTICAS</t>
  </si>
  <si>
    <t>NOMBRE DEL FIDEICOMISO</t>
  </si>
  <si>
    <t>INGRESO</t>
  </si>
  <si>
    <t>GASTO</t>
  </si>
  <si>
    <t>RENDIMIENTOS
FINANCIEROS</t>
  </si>
  <si>
    <t>SALDO</t>
  </si>
  <si>
    <t>DESTINO DEL GASTO</t>
  </si>
  <si>
    <t>FECHA DE PUBLICACIÓN DE REGLAS DE OPERACIÓN</t>
  </si>
  <si>
    <t xml:space="preserve">ALCALDÍA  </t>
  </si>
  <si>
    <t>COLONIA</t>
  </si>
  <si>
    <t xml:space="preserve"> TIPO</t>
  </si>
  <si>
    <t xml:space="preserve"> TOTAL</t>
  </si>
  <si>
    <t xml:space="preserve">Denominación del Fideicomiso: </t>
  </si>
  <si>
    <t xml:space="preserve">Fecha de su constitución: </t>
  </si>
  <si>
    <t xml:space="preserve">Fideicomitente: </t>
  </si>
  <si>
    <t xml:space="preserve">Fideicomisario: </t>
  </si>
  <si>
    <t xml:space="preserve">Fiduciario: </t>
  </si>
  <si>
    <t xml:space="preserve">Objeto de su constitución: </t>
  </si>
  <si>
    <t xml:space="preserve">Modificaciones al objeto de su constitución: </t>
  </si>
  <si>
    <t xml:space="preserve">Objeto actual: </t>
  </si>
  <si>
    <t>Disponibilidad de Recursos al Finalizar el Trimestre Anterior: (a)</t>
  </si>
  <si>
    <t>Disponibilidad de Recursos al Finalizar el Trimestre de Referencia: (b)</t>
  </si>
  <si>
    <t>Variación de la Disponibilidad = (b)-(a)</t>
  </si>
  <si>
    <t xml:space="preserve">Activo: </t>
  </si>
  <si>
    <t>Pasivo:</t>
  </si>
  <si>
    <t xml:space="preserve">Capital: </t>
  </si>
  <si>
    <t xml:space="preserve">Naturaleza del Gasto:  </t>
  </si>
  <si>
    <t xml:space="preserve">Destino del Gasto: </t>
  </si>
  <si>
    <t xml:space="preserve">Monto Ejercido: </t>
  </si>
  <si>
    <t xml:space="preserve">TOTAL URG </t>
  </si>
  <si>
    <t>NOMBRE</t>
  </si>
  <si>
    <t xml:space="preserve">ENTREGABLE </t>
  </si>
  <si>
    <t>OBSERVACIÓN</t>
  </si>
  <si>
    <t xml:space="preserve"> </t>
  </si>
  <si>
    <t xml:space="preserve">FI-F-SF-AI-PP
</t>
  </si>
  <si>
    <t xml:space="preserve">CLAVE
PROYECTO DE INVERSIÓN
</t>
  </si>
  <si>
    <t>DENOMINACIÓN DEL PROYECTO DE INVERSIÓN</t>
  </si>
  <si>
    <t>PRESUPUESTO
(Pesos con dos decimales)</t>
  </si>
  <si>
    <t>DESCRIPCION DE ACCIONES REALIZADAS</t>
  </si>
  <si>
    <t>EJERCIDO</t>
  </si>
  <si>
    <t>AVANCE PRESUPUESTAL DEL FONDO ADICIONAL DE FINANCIAMIENTO DE LAS ALCALDÍAS</t>
  </si>
  <si>
    <t>SUB
SUB
EJE</t>
  </si>
  <si>
    <t>FI-F-SF-AI-PP</t>
  </si>
  <si>
    <t>AVANCE
%</t>
  </si>
  <si>
    <t>AVANCE 
%</t>
  </si>
  <si>
    <t>AMPLIACIONES /
REDUCCIONES</t>
  </si>
  <si>
    <t>AP-FAFA</t>
  </si>
  <si>
    <t>AP-FAFA  AVANCE PRESUPUESTAL DEL FONDO ADICIONAL DE FINANCIAMIENTO DE LAS ALCALDÍAS</t>
  </si>
  <si>
    <t>Estado Analítico del Ejercicio del Presupuesto de Egresos Detallado - LDF (Clasificación de Servicios Personales por Categoría)</t>
  </si>
  <si>
    <t>Alcaldía:</t>
  </si>
  <si>
    <t>UNIDAD TERRITORIAL</t>
  </si>
  <si>
    <t>CLAVE</t>
  </si>
  <si>
    <t>DENOMINACIÓN</t>
  </si>
  <si>
    <t>NÚMERO</t>
  </si>
  <si>
    <t>CAPÍTULO DE GASTO</t>
  </si>
  <si>
    <t>AVANCE PRESUPUESTAL
%</t>
  </si>
  <si>
    <t>ESTRUCTURA VALOR PÚBLICO</t>
  </si>
  <si>
    <t>DENOMINACIÓN
DEL PROYECTO APROBADO</t>
  </si>
  <si>
    <t>Ejercicio:</t>
  </si>
  <si>
    <t>Elaboró:</t>
  </si>
  <si>
    <t>Autorizó :</t>
  </si>
  <si>
    <t>SALDO DEL
COMPROMISO</t>
  </si>
  <si>
    <t>EJERCIDO + COMPROMETIDO</t>
  </si>
  <si>
    <t>PROYECTO</t>
  </si>
  <si>
    <t>GANADOR</t>
  </si>
  <si>
    <t>SUSTITUTO</t>
  </si>
  <si>
    <t>OFICIO AUTORIZACIÓN</t>
  </si>
  <si>
    <r>
      <t>DENOMINACIÓN DEL PROGRAMA</t>
    </r>
    <r>
      <rPr>
        <b/>
        <vertAlign val="superscript"/>
        <sz val="9"/>
        <color theme="0"/>
        <rFont val="Source Sans Pro"/>
        <family val="2"/>
      </rPr>
      <t>1/</t>
    </r>
  </si>
  <si>
    <r>
      <t>Titular</t>
    </r>
    <r>
      <rPr>
        <b/>
        <vertAlign val="superscript"/>
        <sz val="12"/>
        <rFont val="Source Sans Pro"/>
        <family val="2"/>
      </rPr>
      <t xml:space="preserve"> </t>
    </r>
    <r>
      <rPr>
        <b/>
        <sz val="12"/>
        <rFont val="Source Sans Pro"/>
        <family val="2"/>
      </rPr>
      <t>:</t>
    </r>
  </si>
  <si>
    <r>
      <t>Responsable</t>
    </r>
    <r>
      <rPr>
        <b/>
        <vertAlign val="superscript"/>
        <sz val="12"/>
        <rFont val="Source Sans Pro"/>
        <family val="2"/>
      </rPr>
      <t xml:space="preserve"> </t>
    </r>
    <r>
      <rPr>
        <b/>
        <sz val="12"/>
        <rFont val="Source Sans Pro"/>
        <family val="2"/>
      </rPr>
      <t xml:space="preserve"> :</t>
    </r>
  </si>
  <si>
    <r>
      <t>ACCIONES REALIZADAS CON RECURSOS DEL FONDO ADICIONAL DE FINANCIAMIENTO DE LAS ALCALDÍAS:</t>
    </r>
    <r>
      <rPr>
        <b/>
        <vertAlign val="superscript"/>
        <sz val="9"/>
        <color theme="0"/>
        <rFont val="Source Sans Pro"/>
        <family val="2"/>
      </rPr>
      <t xml:space="preserve"> </t>
    </r>
  </si>
  <si>
    <t>PRESUPUESTO PARTICIPATIVO PARA ALCALDÍAS</t>
  </si>
  <si>
    <t>PPA PRESUPUESTO PARTICIPATIVO PARA ALCALDÍAS</t>
  </si>
  <si>
    <t>AVANCE EN LA EJECUCIÓN DEL
 PROYECTO
%</t>
  </si>
  <si>
    <t>1.- Explicación general a las variaciones del saldo comprometido y ejercido  respecto al presupuesto modificado al periodo</t>
  </si>
  <si>
    <t>(SALDO DEL COMPROMISO + EJERCIDO)-MODIFICADO</t>
  </si>
  <si>
    <t xml:space="preserve">
(SALDO DEL COMPROMISO + EJERCIDO) / MODIFICADOI)*100
</t>
  </si>
  <si>
    <t>(SALDO DEL COMPROMISO +EJERCIDO /MODIFICADO *100</t>
  </si>
  <si>
    <t>EXPLICACIÓN A LAS VARIACIONES DEL SALDO COMPROMETIDO Y EJERCIDO  RESPECTO AL PRESUPUESTO MODIFICADO AL PERIODO</t>
  </si>
  <si>
    <t xml:space="preserve">%
</t>
  </si>
  <si>
    <t>AP-RF  AVANCE PRESUPUESTAL DE RECURSOS DE ORIGEN FEDERAL</t>
  </si>
  <si>
    <t>FONDO, CONVENIO, SUBSIDIO O PARTICIPACIÓN: (1)</t>
  </si>
  <si>
    <t>Unidad Responsable de Gasto:</t>
  </si>
  <si>
    <t>FONDO</t>
  </si>
  <si>
    <t>R      E      S      U      L      T      A      D      O      S</t>
  </si>
  <si>
    <t xml:space="preserve">APROBADO
</t>
  </si>
  <si>
    <t>SALDO DEL 
COMPROMISO</t>
  </si>
  <si>
    <t xml:space="preserve">DEVENGADO
</t>
  </si>
  <si>
    <t xml:space="preserve">EJERCIDO
</t>
  </si>
  <si>
    <t xml:space="preserve">PAGADO
</t>
  </si>
  <si>
    <t xml:space="preserve">(DEVENGADO / APROBADO)*100
</t>
  </si>
  <si>
    <t xml:space="preserve">(DEVENGADO / MODIFICADO)*100
</t>
  </si>
  <si>
    <t xml:space="preserve">(EJERCIDO / APROBADO)*100
</t>
  </si>
  <si>
    <t xml:space="preserve">PRINCIPALES ACCIONES REALIZADAS CON RECURSOS DE ORIGEN FEDERAL: </t>
  </si>
  <si>
    <t>AP-RF</t>
  </si>
  <si>
    <t>AVANCE PRESUPUESTAL DE RECURSOS DE ORIGEN FEDERAL</t>
  </si>
  <si>
    <t>EJE</t>
  </si>
  <si>
    <t>SUB
EJE</t>
  </si>
  <si>
    <r>
      <t>Elaboró :</t>
    </r>
    <r>
      <rPr>
        <sz val="16"/>
        <rFont val="Source Sans Pro"/>
        <family val="2"/>
      </rPr>
      <t xml:space="preserve"> </t>
    </r>
    <r>
      <rPr>
        <b/>
        <sz val="12"/>
        <rFont val="Source Sans Pro"/>
        <family val="2"/>
      </rPr>
      <t> ________________________________________________________________________</t>
    </r>
    <r>
      <rPr>
        <sz val="12"/>
        <rFont val="Source Sans Pro"/>
        <family val="2"/>
      </rPr>
      <t xml:space="preserve">      </t>
    </r>
    <r>
      <rPr>
        <sz val="11"/>
        <rFont val="Source Sans Pro"/>
        <family val="2"/>
      </rPr>
      <t xml:space="preserve">                                                                                      </t>
    </r>
    <r>
      <rPr>
        <b/>
        <sz val="16"/>
        <rFont val="Source Sans Pro"/>
        <family val="2"/>
      </rPr>
      <t>Autorizó :___</t>
    </r>
    <r>
      <rPr>
        <b/>
        <sz val="14"/>
        <rFont val="Source Sans Pro"/>
        <family val="2"/>
      </rPr>
      <t>_________________________________________________________________</t>
    </r>
  </si>
  <si>
    <t>PRESUPUESTO  
(Pesos con dos decimales)</t>
  </si>
  <si>
    <t>DESTINO DE GASTO</t>
  </si>
  <si>
    <t>AMPLIACIÓN</t>
  </si>
  <si>
    <t>CAUSAS DE LAS ADECUACIONES AL PRESUPUESTO</t>
  </si>
  <si>
    <t>IMPACTO AL CUMPLIMIENTOS DE METAS</t>
  </si>
  <si>
    <t>AP</t>
  </si>
  <si>
    <t>EPC EVOLUCIÓN PRESUPUESTAL DE PARTIDAS CENTRALIZADAS O CONSOLIDADAS</t>
  </si>
  <si>
    <t xml:space="preserve">PARTIDA 
ESPECÍFICA
</t>
  </si>
  <si>
    <t xml:space="preserve">%
</t>
  </si>
  <si>
    <t>A)  EXPLICACIÓN A LAS VARIACIONES DEL SALDO COMPROMETIDO Y EJERCIDO  RESPECTO AL PRESUPUESTO MODIFICADO AL PERIODO</t>
  </si>
  <si>
    <t>PROGRAMADO</t>
  </si>
  <si>
    <t>R-RAMA RECURSOS RESULTADOS DE LA APLICACIÓN DE MEDIDAS DE AUSTERIDAD</t>
  </si>
  <si>
    <t>R-RAMA</t>
  </si>
  <si>
    <t>RECURSOS RESULTADOS DE LA APLICACIÓN DE MEDIDAS DE AUSTERIDAD</t>
  </si>
  <si>
    <t xml:space="preserve">((EJERCIDO + SALDO DEL COMPROMISO )/ MODIFICADO)*100
</t>
  </si>
  <si>
    <t xml:space="preserve">PROGRAMADO
</t>
  </si>
  <si>
    <t>CAPÍTULO</t>
  </si>
  <si>
    <t xml:space="preserve">CONCEPTO
</t>
  </si>
  <si>
    <t xml:space="preserve">ORIGEN
</t>
  </si>
  <si>
    <t xml:space="preserve">MONTO
</t>
  </si>
  <si>
    <t xml:space="preserve">DESTINO DE LOS RECURSOS
</t>
  </si>
  <si>
    <t>RECURSOS DERIVADOS DE LA APLICACIÓN DE LAS MEDIDAS DE AUSTERIDAD
(  LATRPERCDMX )</t>
  </si>
  <si>
    <t>Formato para el control interno de la DEIIRC</t>
  </si>
  <si>
    <t>Enero-Septiembre 2023</t>
  </si>
  <si>
    <t>Del 1 de enero al 30 de Septiembre de 2023</t>
  </si>
  <si>
    <t>02CD14  ALCALDÍA TLALPAN</t>
  </si>
  <si>
    <t>Enero-Septiembre de 2023</t>
  </si>
  <si>
    <t xml:space="preserve"> 15O230 NO ETIQUETADO   RECURSOS FEDERALES -PARTICIPACIONES A ENTIDADES FEDERATIVAS Y MUNICIPIOS- FONDO DE FISCALIZACIÓN Y RECAUDACIÓN -2023- ORIGINAL DE LA URG</t>
  </si>
  <si>
    <t>15O330 NO ETIQUETADO   RECURSOS FEDERALES -PARTICIPACIONES A ENTIDADES FEDERATIVAS Y MUNICIPIOS- FONDO DE FOMENTO MUNICIPAL -2023- ORIGINAL DE LA URG</t>
  </si>
  <si>
    <t>15OB30 NO ETIQUETADO   RECURSOS FEDERALES -PARTICIPACIONES A ENTIDADES FEDERATIVAS Y MUNICIPIOS- PARTICIPACIONES EN EL IMPUESTO SOBRE AUTOMÓVILES NUEVOS -2023- ORIGINAL DE LA URG</t>
  </si>
  <si>
    <t>25P130 ETIQUETADO  RECURSOS FEDERALES -APORTACIONES FEDERALES PARA ENTIDADES FEDERATIVAS Y MUNICIPIOS- FONDO DE APORTACIONES PARA EL FORTALECIMIENTO DE LOS MUNICIPIOS Y LAS DEMARCACIONES TERRITORIALES DEL DISTRITO FEDERAL (FORTAMUN) -2023- ORIGINAL DE LA URG</t>
  </si>
  <si>
    <t>25P630 ETIQUETADO   RECURSOS FEDERALES -APORTACIONES FEDERALES PARA ENTIDADES FEDERATIVAS Y MUNICIPIOS- FONDO DE APORTACIONES PARA LA INFRAESTRUCTURA SOCIAL (FAIS)(25P620)-2023- ORIGINAL DE LA URG</t>
  </si>
  <si>
    <t>15O130 NO ETIQUETADO RECURSOS FEDERALES-PARTICIPACIONES A ENTIDADES FEDERATIVAS Y MUNICIPIOS-PARTICIPACIONES EN INGRESOS FEDERALES -2023-ORIGINAL DE LA URG</t>
  </si>
  <si>
    <t>15O430 NO ETIQUETADO RECURSOS FEDERALES-PARTICIPACIONES A ENTIDADES FEDERATIVAS Y MUNICIPIOS- PARTICIPACIONES EN EL IMPUESTO ESPECIAL SOBRE PRODUCCIÓN Y SERVICIOS-2023-ORIGINAL DE LA URG</t>
  </si>
  <si>
    <t>15O530 NO ETIQUETADO RECURSOS FEDERALES-PARTICIPACIONES A ENTIDADES FEDERATIVAS Y MUNICIPIOS- FONDO DE FISCALIZACIÓN Y RECAUDACIÓN-2023-ORIGINAL DE LA URG</t>
  </si>
  <si>
    <t>15O630 NO ETIQUETADO RECURSOS FEDERALES-PARTICIPACIONES A ENTIDADES FEDERATIVAS Y MUNICIPIOS-PARTICIPACIONES A LA VENTA FINAL DE GASOLINA Y DIESEL-2023-ORIGINAL DE LA URG</t>
  </si>
  <si>
    <t>15OC30 NO ETIQUETADO RECURSOS FEDERALES-PARTICIPACIONES A ENTIDADES FEDERATIVAS Y MUNICIPIOS-FONDO DE COMPENSACIÓN DEL IMPUESTO DE AUTOMÓVILES NUEVOS (ISAN) -2023-ORIGINAL DE LA URG</t>
  </si>
  <si>
    <t>15OG30 NO ETIQUETADO RECURSOS FEDERALES-PARTICIPACIONES A ENTIDADES FEDERATIVAS Y MUNICIPIOS-INCENTIVO POR LA RECAUDACIÓN DEL ISR DE BIENES INMUEBLES-2023-ORIGINAL DE LA URG</t>
  </si>
  <si>
    <t>25P634 ETIQUETADO RECURSOS FEDERALES-APORTACIONES FEDERALES PARA ENTIDADES FEDERATIVAS Y MUNICIPIOS-FONDO DE APORTACIONES PARA LA INFRAESTRUCTURA SOCIAL (FAIS)-2023-LÍQUIDA DE INTERÉS DE RECURSOS ADICIONALES DE PRINCIPAL</t>
  </si>
  <si>
    <t xml:space="preserve">25P134 ETIQ1UETADO RECURSOS FEDERALES-APORTACIONES FEDERALES PARA ENTIDADES FEDERATIVAS Y MUNICIPIOS -FONDO DE APORTACIONES PARA EL FORTALECIMIENTO DE LOS MUNICIPIOS Y  LAS DEMARCACIONES TERRITORIALES DEL DISTRITO FEDERAL  (FORTAMUN)-2023-LÍQUIDA DE INTERÉS DE RECURSOS ADICIONALES DE PRINCIPAL </t>
  </si>
  <si>
    <r>
      <rPr>
        <b/>
        <sz val="9"/>
        <rFont val="Source Sans Pro"/>
        <family val="2"/>
      </rPr>
      <t>Dirección General de Obras y Desarrollo Urbano</t>
    </r>
    <r>
      <rPr>
        <sz val="9"/>
        <rFont val="Source Sans Pro"/>
        <family val="2"/>
      </rPr>
      <t xml:space="preserve">
226 321 E187- Servicios Públicos-De los meses enero a septiembre del 2023, se  repartieron </t>
    </r>
    <r>
      <rPr>
        <b/>
        <sz val="9"/>
        <rFont val="Source Sans Pro"/>
        <family val="2"/>
      </rPr>
      <t xml:space="preserve"> 1,193,332.0  m3</t>
    </r>
    <r>
      <rPr>
        <sz val="9"/>
        <rFont val="Source Sans Pro"/>
        <family val="2"/>
      </rPr>
      <t xml:space="preserve"> de agua potable a través de  camiones tipo pipas en zonas con un alto índice de marginación, lo que representa un avance del 61.50% de  1,400,000 m3 programados para este ejercicio fiscal,  beneficiando a  460,600</t>
    </r>
    <r>
      <rPr>
        <b/>
        <sz val="9"/>
        <rFont val="Source Sans Pro"/>
        <family val="2"/>
      </rPr>
      <t xml:space="preserve"> habitantes</t>
    </r>
    <r>
      <rPr>
        <sz val="9"/>
        <rFont val="Source Sans Pro"/>
        <family val="2"/>
      </rPr>
      <t xml:space="preserve"> en las siguientes garzas :</t>
    </r>
    <r>
      <rPr>
        <b/>
        <sz val="9"/>
        <rFont val="Source Sans Pro"/>
        <family val="2"/>
      </rPr>
      <t xml:space="preserve"> 1.- GARZA HUIPULCO. 359,968.0 m3</t>
    </r>
    <r>
      <rPr>
        <sz val="9"/>
        <rFont val="Source Sans Pro"/>
        <family val="2"/>
      </rPr>
      <t xml:space="preserve">. En las  colonias:   3 de Mayo, Achichipilco, Ahuacatitla, Altos Tepetlica, Amalillo, Ampliación Ayocatitla, Ampliación Guadalupana, Ampliación la Magdalena Petlacalco, Ampliación la Venta, Ampliación Lomas de Texcalatlaco, Ampliación Oriente, Ampliación Parres, Ampliación Plan de Ayala, Ampliación Tezontitla, Arenal, Atocpa, Ayocatitla, Ayometitla, Bosques de Tepeximilpa, Colinas de Tepuente, Colonial del Valle, Cuanejaque, Cuauhtenco, Diamante, Dolores Tlalli, Ejidos de San Pedro Mártir, El Arenal Tlahuepa, El Calvario, El Cantil, El Divisadero, El Mirador, Encinos del Pedregal, Estrella Mora, Fuentes de Tepepan, Héroes de 1910, Huinisco, Ixtlahuaca, Izpangologuia, Jardines de San Juan, La Concepción, La Faja, La Guadalupana, La Joyita, La Libertad, La Palma, La Pedrera, La Presa, La Quinta, La Venta, Las Flores, Las Margaritas, Lomas de Tepuente, Lomas de Texcalatlaco, Lomas del Capulín, Los Ángeles, Los Arcos, Los Volcanes, Magdalena Petlacalco, Magueyera, Mesa los Hornos, Miguel Hidalgo 1a Secc., Mirador del Colibrí, Nueva Renacimiento de Axalco, Ocotes Parres, Ocotla, Oyameyo, Paraje Huinizco, Paraje La Cima, Paraje La Herradura, Paraje las Maravillas, Paraje Tenancatitla, Paraje Tlaquexpa, Parres El Guarda, Pedregal de Aminco, Pedregal de las Águilas, Piedra Larga, Plan de Ayala, Plan de Ayala 2a Secc. (Ampliación), Progreso Tlalpan, San Andrés Totoltepec, San Bartolo el Chico, San Buenaventura (Pueblo San Andrés Totoltepec), San Miguel Ajusco, San Miguel Tehuizco, San Miguel Topilejo, San Miguel Toxiac, San Miguel Xicalco, San Pedro Mártir, Santa Ana, Santa Cruz, Santa Úrsula Xitla, Santo Tomás Ajusco, Tepetitla, Tepetlica, Teposanes, Tepuente, Tetexaloca, Tezontitla, Tlaxopan, Tlaxopan Norte, U.H. Hueytlalpan, Valle Verde, Vista Hermosa, Vistas Del Valle, Viveros de Coatectlan, Viveros de Cuernavaca, Xaltipac, Xaxalco, Xilinimoco. </t>
    </r>
    <r>
      <rPr>
        <b/>
        <sz val="9"/>
        <rFont val="Source Sans Pro"/>
        <family val="2"/>
      </rPr>
      <t>2.- GARZA FLACSO.  346,040.0 m3.</t>
    </r>
    <r>
      <rPr>
        <sz val="9"/>
        <rFont val="Source Sans Pro"/>
        <family val="2"/>
      </rPr>
      <t xml:space="preserve"> En las  colonias: 2 de Octubre, Achichipilco, Ampliación la Venta, Ampliación Miguel Hidalgo, Belvedere, Bosques, Bosques del Pedregal, Chichicaspatl, Chimilli, Cruz del Farol, Cuchilla de Padierna, Cuilotepec, Cuilotepec II, Cultura Maya, Ejidos de San Andrés, Ejidos de San Andrés Totoltepec, El Mirador, Estación la Venta, Héroes de 1910, Héroes de Padierna, Jardines de San Juan, La Joya (Ajusco), La Magueyera, La Quinta, La Venta, Lomas de Cuilotepec, Lomas de Padierna, Lomas de Padierna II, Lomas de Padierna Sur, Lomas de Tepemecatl, Lomas de Texcalatlaco, Lomas del Capulín, Lomas del Pedregal, Lomas Hidalgo, Los Encinos, Miguel Hidalgo 1a Secc., Miguel Hidalgo 2a Secc., Miguel Hidalgo 3a Secc., Miguel Hidalgo 4a. Secc., Mirador 1a Secc., Mirador 2a Secc., Mirador 3a Secc., Mirador I, Mirador II, Paraje 38, Paraje del Conejo, Paraje la Herradura, Paraje la Joya, Pedregal de San Nicolás, Primavera, San Miguel Ajusco, San Miguel Tehuizco, San Miguel Toxiac, San Nicolás II, Santa Cruz, Santo Tomas Ajusco, Tequimila, Torres de Padierna, Vistas del Pedregal, Zacatón, Zorros Solidaridad. </t>
    </r>
    <r>
      <rPr>
        <b/>
        <sz val="9"/>
        <rFont val="Source Sans Pro"/>
        <family val="2"/>
      </rPr>
      <t>3.- GARZA POZO XOCHIMILCO 30.  225,280.0 m3.</t>
    </r>
    <r>
      <rPr>
        <sz val="9"/>
        <rFont val="Source Sans Pro"/>
        <family val="2"/>
      </rPr>
      <t xml:space="preserve"> En las  colonias: 2 de Octubre, 3 de Mayo, 3 de Mayo (Ampliación), Achichipilco, Ahuacatitla, Altos Tepetlica, Amalillo, Ampliación Ayocatitla, Ampliacion Guadalupana, Ampliación la Venta, Ampliación Lomas de Texcalatlaco, Ampliación los Ángeles, Ampliación Oriente, Ampliación Parres, Ampliación Plan de Ayala, Arenal, Atocpa, Ayocatitla, Ayometitla, Colonial del Valle, Cuanejaque, Diamante, Dolores Tlalli, El Calvario, El Divisadero, El Mirador, Estrella Mora, Fuentes de Tepepan, Huinisco, Ixtlahuaca, Izpangologuia, Jardines de San Juan, La Concepción, La Faja, La Guadalupana, La Joya, La Joya (Ajusco), La Joyita, La Libertad, La Magueyera, La Palma, La Pedrera, La Venta, Las Flores, Las Margaritas, Lomas de Coatectlan, Lomas de Tepuente, Lomas de Texcalatlaco, Lomas del Capulín, Los Ángeles, Los Volcanes, Magdalena Petlacalco, Magueyera, María Esther Zuno de Echeverría, Mesa los Hornos, Mirador del Colibrí, Mirador del Valle, Mirador del Valle(Pueblo de la Magdalena Petlacalco), Nueva Renacimiento de Axalco, Ocotes Parres, Ocotla, Oyameyo, Paraje Huinizco, Paraje la Cima, Paraje la Herradura, Paraje las Maravillas, Paraje Loloigque, Paraje Texcalatlaco, Paraje Tlaquexpa, Parajes: La Joya, La Magueyera, La Faja, La Joyita y La Pedrera, Parres el Guarda, Pedregal de Aminco, Pedregal del Topilejo, Piedra Larga, Plan de Ayala, San Andrés Totoltepec, San Miguel Ajusco, San Miguel Tehuizco, San Miguel Topilejo, San Miguel Toxiac, San Miguel Xicalco, San Pedro Mártir, Santa Cruz, Santa Úrsula Xitla, Santo Tomás Ajusco, Tecorral, Tepetitla, Tepetlica, Tepuente, Tezontitla, Tlalcoligia, Tlalpan Centro 1, Tlaxopan, U.H. Hueytlalpan, Valle Verde, Vista Hermosa, Vistas del Valle, Viveros de Coatectlan, Xaltipac, Xaxalco, Xaxalipac. </t>
    </r>
    <r>
      <rPr>
        <b/>
        <sz val="9"/>
        <rFont val="Source Sans Pro"/>
        <family val="2"/>
      </rPr>
      <t>4.- GARZA TULYEHUALCO 13.   226,064.0 m3.</t>
    </r>
    <r>
      <rPr>
        <sz val="9"/>
        <rFont val="Source Sans Pro"/>
        <family val="2"/>
      </rPr>
      <t xml:space="preserve"> En las siguientes colonias: 2 de Octubre, 3 de Mayo, 3 de Mayo (Ampliación), Achichipilco, Achichipisco, Ahuacatitla, Altos , epetlica, Amalillo, Ampliación Ayocatitla, Ampliación Guadalupana, Ampliación la Magdalena Petlacalco, Ampliación Lomas de Texcalatlaco, Ampliación Oriente, Ampliación Parres, Ampliación Plan de Ayala, Ampliación Tezontitla, Arenal, Atocpa, Ayocatitla, Ayometitla, Buenavista, Colonial del Valle, Cuanejaque, Cuauhtenco, Diamante, Dolores Tlalli, El Divisadero, El Mirador, Encinos del Pedregal, Huinisco, Jardines de San Juan, La Concepción, La Faja, La Fama, La Guadalupana, La Joyita, La Libertad, La Magueyera, La Palma, La Palma 1a Secc., La Venta, Las Flores, Las Margaritas, Lomas de Coatectlan, Lomas de Tepuente, Lomas de Texcalatlaco, Lomas del Capulín, Los Ángeles, Magdalena Petlacalco, Magueyera, María Esther Zuno de Echeverría, Mesa los Hornos, Mirador del Colibrí, Nueva Renacimiento de Axalco, Ocotla, Paraje Huinizco, Paraje la Raíz, Paraje las Maravillas, Paraje Loloigque, Paraje Tlaquexpa, Parres el Guarda, Pedregal de San Francisco, Pedregal de Santa Úrsula Xitla, Pepeloncoztla, Piedra Larga, Plan de Ayala, Progreso Tlalpan, Rinconada El Mirador, San Andrés Totoltepec, San Miguel Ajusco, San Miguel Tehuizco, San Miguel Topilejo, San Miguel Toxiac, San Miguel Xicalco, San Pedro Mártir, Santa Ana, Santa Cruz, Tepetlica, Teposanes, Tepuente, Tetecala, Tetexaloca, Tezontitla, Tlalpan Centro 1, Tlalpuente, Tlaxopan, U.H. Hueytlalpan, Valle Verde, Vista Hermosa, Vistas del Valle, Viveros de Coatectlan, Xacaltitla, Xaltipac, Xaxalco, Xaxalipac, Xilinimoco. </t>
    </r>
    <r>
      <rPr>
        <b/>
        <sz val="9"/>
        <rFont val="Source Sans Pro"/>
        <family val="2"/>
      </rPr>
      <t>5.-GARZA TORIELLO GUERRA.  35,980.0 m3.</t>
    </r>
    <r>
      <rPr>
        <sz val="9"/>
        <rFont val="Source Sans Pro"/>
        <family val="2"/>
      </rPr>
      <t xml:space="preserve"> En las siguientes colonias; 2 de Octubre, Bosques del Pedregal, Chichicaspatl, Héroes de Padierna, Jardines de San Juan, Lomas de Cuilotepec, San Miguel Ajusco, San B12Nicolás II, Santo Tomás Ajusco, Zacatón, Zorros Solidaridad.
221 274 K023- Infraestructura Urbana-  De los meses de eneroa septiembre de 2023, se realizaron  trabajos de  Construcción, ampliación, rehabilitación, mantenimiento y mejoramiento  a la  Carpeta Asfáltica, de los cuales, a través de obra por Administración por,  90,141.11 metros cuadrados, segregados en; 75,807.76 metros cuadrados de Bacheo, 13,539.95 metros cuadrados de Reencarpetado y 793.40 metros cuadrados de Carpeta Nueva, que representan </t>
    </r>
    <r>
      <rPr>
        <sz val="9"/>
        <color rgb="FFFF0000"/>
        <rFont val="Source Sans Pro"/>
        <family val="2"/>
      </rPr>
      <t>el 35.07% de los 140,000.00 metros cuadrados.  ,</t>
    </r>
    <r>
      <rPr>
        <sz val="9"/>
        <rFont val="Source Sans Pro"/>
        <family val="2"/>
      </rPr>
      <t xml:space="preserve">a saber en las siguientes Colonias y Pueblos; </t>
    </r>
    <r>
      <rPr>
        <b/>
        <sz val="9"/>
        <rFont val="Source Sans Pro"/>
        <family val="2"/>
      </rPr>
      <t>Bacheo</t>
    </r>
    <r>
      <rPr>
        <sz val="9"/>
        <rFont val="Source Sans Pro"/>
        <family val="2"/>
      </rPr>
      <t>,Amsa, Arboledas del Sur, Arenal de Guadalupe, Arenal Tepepan, Barrio Cuevitas Caramaguey, Barrio el Capulin, Barrio La Fama, Barrio la Lonja, Barrio Niño Jesús, Barrio San Pedro Apóstol, Belisario Domínguez Sección XVI, Belisario Domínguez Senadores, Belvedere, Bosques de Tepeximilpa, Bosques del Pedregal, Cantera Puente de Piedra, Centro de Tlalpan, Chimalcoyotl, Comuneros de Santa Úrsula, Cuchilla de Padierna, Culta Maya, Cumbres de Tepetongo, Cruz del Farol, Dos de Octubre, Dolores Tlalli, El Diamante, Ejidos de San Pedro Mártir, El Diamante, El Mirador 1a Sección, El Mirador 2a Sección, El Mirador 3a Sección, El Verano, Fraccionamiento Chimilli, Fraccionamiento Club de Golf México, Fraccionamiento Ex Hacienda San Juan de Dios, Fraccionamiento Granjas Coapa, Fraccionamiento Hacienda Coapa, Fraccionamiento Hacienda San Juan, Fraccionamiento Floresta Coyoacán, Fraccionamiento las Tortolas, Fraccionamiento Magisterial Coapa, Fraccionamiento Nueva Oriental Coapa, Fraccionamiento Prados Coapa 1a. Sección, Fraccionamiento Prados Coapa 2da. Sección,Fraccionamiento Prados Coapa 3a. Sección, Fraccionamiento Rancho los Colorines, Fraccionamiento Residencial Acoxpa, Fraccionamiento Rinconada Coapa 1a. Sección, Fraccionamiento Rinconada Coapa 2da Sección, Fraccionamiento Residencial Villa Coapa S.M. 4, Fraccionamiento Vergel de Coyoacán, Fraccionamiento Villa del Puente,Fraccionamiento Villa Lázaro Cárdenas,  Fuentes Brotantes, Fuentes de Tepepan, Fuentes del Pedregal, Guadalupe Tlalpan, Héroes de 1910, Héroes de Padierna,  Isidro Fabela, Jardínes del Ajusco, Juventud Unida, La Joya,   Los Encinos, La Palma, La Primavera, La Santísima Trinidad, Lomas Altas de Padierna, Lomas de Cuilotepec, Lomas de Padierna, Lomas Hidalgo, Loreto y Peña Pobre, Los Volcanes, María Esther Zuno,Mesa los Hornos, Miguel Hidalgo 1a. Sección, Miguel Hidalgo 2a. Sección, Miguel Hidalgo 3a. Sección, Miguel Hidalgo 4a. Sección,  Mirador del Valle,Movimiento Organizado de Tlalpan, Nuevo Renacimiento de Axalco, Paraje 38,Parques del Pedregal,Pedregal de las Águilas,  Pedregal de San Nicolás 1a. Sección, Pedregal de San Nicolás 2da Sección, Pedregal de San Nicolas 3ra Sección,Pedregal de San Nicolas 4ta Sección, Pedregal de San Nicolas 5ta Sección,  Pedregal de Santa Úrsula Xitla, Plan de Ayala, Popular Santa Teresa,Pueblo Parres el Guarda, Pueblo de la Magdalena Petlacalco, Pueblo San Andrés Totoltepec, Pueblo de San Miguel Xicalco, Pueblo San Miguel Topilejo, Pueblo de San Miguel Ajusco, Pueblo de San Pedro Mártir,Pueblo Santo Tomás Ajusco,Rincon del Mirador II, San Bartolo el Chico, San Juan Tepeximilpa, San Lorenzo Huipulco, Texcaltenco La Mesa, Tlalcoligia, Tlalmille, Toriello Guerra, Torres de Padierna, Unidad Habitacional Fovissste San Pedro Mártir, Unidad Habitacional Narciso Mendoza S.M 1, Unidad Habitacional Narciso Mendoza S.M. 2,</t>
    </r>
  </si>
  <si>
    <r>
      <t xml:space="preserve"> Unidad Habitacional Narciso Mendoza S.M. 1, Unidad Habitacional Narciso Mendoza S.M. 6, Unidad Habitacional Narciso Mendoza S.M. 8, Unidad Habitacional Pemex "Emilio Portes Gil", Unidad Habitacional Tres Fuentes, Unidad Habitacional Villa Olimpica, Unidad Habitacional Villa Royale,Valle Escondido, Valle de Tepepan, Vistas del Pedregal, Viveros de Coactetlán. Trabajos realizados: llevando a cabo la limpieza de área, aplicación de emulsión catiónica, aplicación de mezcla asfáltica y nivelación.</t>
    </r>
    <r>
      <rPr>
        <b/>
        <sz val="9"/>
        <rFont val="Source Sans Pro"/>
        <family val="2"/>
      </rPr>
      <t xml:space="preserve"> Reencarpetado</t>
    </r>
    <r>
      <rPr>
        <sz val="9"/>
        <rFont val="Source Sans Pro"/>
        <family val="2"/>
      </rPr>
      <t xml:space="preserve"> en las siguientes colonias: Amsa, Arboledas del Sur, Belisario Domínguez, Chichicaspatl, Fuentes de Tepepan, Fraccionamiento Hacienda de San Juan, Fuentes del Pedregal,Guadalupe Tlalpan, La Joya, La Tortuga Xolalpa, Mirador del Valle, Miguel Hidaldo 1era Sección, Miguel Hidalgo 3a. Sección,Nuevo Renacimiento de Axalco, Pedregal de las Aguilas, Pueblo de Parres el Guarda, Pueblo de San Miguel Topilejo, Pueblo de Santo Tomás Ajusco, Pueblo San Miguel Ajusco,Unidad Habitacional Villa Olimpica,Valle Escondido, Vistas del Pedregal. Trabajos de Reencarpetado:  Realizando el retiro de material dañado, limpieza de área, aplicación de emulsión y aplicación de mezcla asfáltica.Carpeta Nueva en las siguientes colonias: Bosques de Tepeximilpa, La Joya. Trabajos de Carpeta Nueva: llevando a cabo la nivelación y retiro de material existente, suministro de material para estabilizar (tepetate y/o controlada), aplicación de liga, aplicación de mezcla asfáltica, nivelación y finalmente la compactación.
</t>
    </r>
  </si>
  <si>
    <r>
      <t xml:space="preserve">Dirección General de Obras y Desarrollo Urbano
</t>
    </r>
    <r>
      <rPr>
        <sz val="9"/>
        <rFont val="Source Sans Pro"/>
        <family val="2"/>
      </rPr>
      <t xml:space="preserve">271 323 U048-Apoyos Sociales-Al periodo la Dirección General de Obras y Desarrollo Urbano, le asignan recursos refrentes al capítulo denominado Transferencias, signaciones, subsidios y otras ayudas en la partida denominada: Otras ayudas sociales a personas con lo cual, a través de la Obra por Contrato  se atendió un total de 15 Unidades habitacionales,  con estos trabajos se beneficia a una población aproximada de: 22,486 habitantes  en : 1.-Acción Social Tlalpan en Unidad Habitacional Cardos 6, Trabajos realizados: Impermeabilización de azoteas. 2.-Acción Social Tlalpan en Unidad Habitacional, onjunto Urbano Cuemanco, Trabajos realizados: Impermeabilización de azoteas. 3.-Acción Social Tlalpan en Unidad Habitacional Tenorios No. 222, Trabajos realizados: Impermeabilización de azoteas. 4.-Acción Social Tlalpan en Unidad Habitacional Torres Tlalpan, Trabajos realizados: Impermeabilización de zoteas
5.-Acción Social Tlalpan en Unidad Habitacional Valle Escondido 131 y 135, Trabajos realizados: Impermeabilización de azoteas 6.-Acción Social Tlalpan en Unidad Habitacional ISSFAM, Circuito Pergoleros No. 40. Trabajos realizados: Mantenimiento de salón de usos múltiples. 7.-Acción Social Tlalpan en Unidad Habitacional Narciso Mendoza Super Manzana 3, Trabajos realizados:Mantenimiento y reparación  de escaleras en edificios y duplex 8.-Acción Social Tlalpan en Unidad Habitacional Narciso Mendoza Super manzana 6. Trabajos realizados:  Mantenimiento a cisternas 9.-Acción Social Tlalpan en Unidad Habitacional Rancho Tamboreo Trabajos realizados: Aplicación de concreto. 10.-Acción Social Tlalpan en Unidad Habitacional Santa Úrsula 177, Trabajos realizados:Mantenimiento y reparación de accesos principales y vias primarias al interior de la unidad habitacional  11.-Acción Social Tlalpan en Unidad Habitacional Ignacio Chávez, Trabajos realizados: Sistema de alumbrado 12.-Acción Social Tlalpan en Unidad Habitacional ISSSFAM 2´, Trabajos realizados: Colocación de rejilla. 13.-Acción Social Tlalpan en Unidad Habitacional Misiones Tlalpan II, Trabajos realizados: Colocación de rejilla. 14.-Acción Social Tlalpan en Unidad Habitacional Esmeralda 45, Trabajos realizados: Colocación de rejilla.  15.-Acción Social Tlalpan en Unidad Habitacional Fuentes Corregidora 249, Trabajos realizados: Cambio de válvula Check.
</t>
    </r>
    <r>
      <rPr>
        <b/>
        <sz val="9"/>
        <rFont val="Source Sans Pro"/>
        <family val="2"/>
      </rPr>
      <t xml:space="preserve">
</t>
    </r>
  </si>
  <si>
    <r>
      <t xml:space="preserve">Dirección General de Obras y Desarrollo Urbano
</t>
    </r>
    <r>
      <rPr>
        <sz val="9"/>
        <rFont val="Source Sans Pro"/>
        <family val="2"/>
      </rPr>
      <t xml:space="preserve">226 321 E187- Servicios Públicos-Al periodo la dirección General de Administración transfirió del mismo programa presupuestario del fondo denominado:  NO ETIQUETADO   RECURSOS FEDERALES -PARTICIPACIONES A ENTIDADES FEDERATIVAS Y MUNICIPIOS- FONDO GENERAL DE PARTICIPACIONES -2023 ORIGINAL DE LA URG a este nuevo fondo, por lo que se hace la aclaración que no son adiciones sino que el presupuesto total para la reapartición de agua potable através de camiones tipo pipas  sigue siendo el mismo techo presupuestal autorizado de origen, por lo quel la Dirección General de Obras y Desarrollo Urbano tiene recursos autorizados referente al capitulo Servicios básicos en la partida de Arrendamiento de equipo de transporte destinado a servicios públicos y la operación de programas públicos, estos recursos son complemento de los trabajos realizados de la meta alcanzada que se reporta en la  Fuente de financiamiento :  Aportaciones para el Fortalecimiento de los Municipios y las demarcaciones Territoriales del Distrito Federal (FORTAMUN)-2023.  </t>
    </r>
  </si>
  <si>
    <t>Unidad Responsable del Gasto: 02 CD 14 Alcaldía Tlalpan</t>
  </si>
  <si>
    <t>Mtra. Alfa Eliana Gonzaléz Magallanes</t>
  </si>
  <si>
    <t>C.P. Guillermo Najera Gómez</t>
  </si>
  <si>
    <t>Alcaldesa en Tlalpan</t>
  </si>
  <si>
    <t>Director General de Administración</t>
  </si>
  <si>
    <t>x</t>
  </si>
  <si>
    <t>Daniel Alberto Pastrana Neria</t>
  </si>
  <si>
    <t>Gerardo Nieto Garcia</t>
  </si>
  <si>
    <t>Subdirector de Presupuesto</t>
  </si>
  <si>
    <t>Director de Recursos Financieros y Presupuestales</t>
  </si>
  <si>
    <t>04.10.2023</t>
  </si>
  <si>
    <t>Etiquetas de fila</t>
  </si>
  <si>
    <t>Suma de ORIGINAL</t>
  </si>
  <si>
    <t>Suma de MODIFICADO</t>
  </si>
  <si>
    <t xml:space="preserve">Suma de PROGRAMADO </t>
  </si>
  <si>
    <t xml:space="preserve">Suma de EJERCIDO </t>
  </si>
  <si>
    <t>Suma de COMPROMISO + EJERCIDO</t>
  </si>
  <si>
    <t>1</t>
  </si>
  <si>
    <t>1000_Servicios_Personales</t>
  </si>
  <si>
    <t>2000_Materiales_y_Suministros</t>
  </si>
  <si>
    <t>3000_Servicios_Generales</t>
  </si>
  <si>
    <t>4000_Transferencias, asignaciones, subsidios y otras ayudas.</t>
  </si>
  <si>
    <t>7000_Inversiones financieras y otras provisiones.</t>
  </si>
  <si>
    <t>2</t>
  </si>
  <si>
    <t>5000_Bienes muebles, inmuebles e intangibles.</t>
  </si>
  <si>
    <t>6000_Inversión pública.</t>
  </si>
  <si>
    <t>Total general</t>
  </si>
  <si>
    <t>Suma de SALDO DEL COMPROMISO</t>
  </si>
  <si>
    <t>Suma de DEVENGADO</t>
  </si>
  <si>
    <t>Suma de PAGADO</t>
  </si>
  <si>
    <t>En Capitulo 1000 “Servicios Personales” la variación se debe a se compara el modificado que es igual al presupuesto total del año, por lo que en el monto se observan recursos que son comprometidos durante el ejercicio, al contar con los documentos que sustenten el gasto en este caso corresponde al resumen de nómina del Sistema Único de Nominas. 
Es de mencionarse que no se han dejado de cubrir el sueldo del personal de esta Alcaldía. 
Los rubros de gasto que presentan variación son los siguientes: 
Aportaciones a fondos de vivienda , Aportaciones a instituciones de seguridad social, Aportaciones al sistema para el retiro o a la administradora de fondos para el retiro y ahorro solidario, Apoyo económico por defunción de familiares directos, Apoyos a la capacitación de los servidores públicos, Asignaciones conmemorativas, Asignaciones para pago de antigüedad , Asignaciones para prestaciones a personal sindicalizado y no sindicalizado, Asignaciones para requerimiento de cargos de servidores públicos de nivel técnico operativo, de confianza y personal de la rama médica, Asignaciones para requerimiento de cargos de servidores públicos superiores y de mandos medios así como de líderes coordinadores y enlaces, Becas a hijos de trabajadores, Becas de licenciatura, Compensaciones adicionales y provisionales por servicios especiales, Compensaciones, Cuotas para el fondo de ahorro y fondo de trabajo, Estancias de Desarrollo Infantil, Estimulo por productividad, eficiencia y calidad en el desempeño, Gratificación de fin de año, Guardias, Honorarios asimilables a salarios, Horas extraordinarias, Liquidaciones por indemnizaciones y por sueldos y salarios caídos, Otras prestaciones contractuales, Otras prestaciones sociales y económicas, Otros estímulos, Premio de antigüedad, Premio de asistencia, Previsiones de carácter laboral, económica y de seguridad social, Prima de vacaciones, Prima dominical, Prima quinquenal por años de servicios efectivos prestados, Primas por seguro de retiro del personal al servicio de las unidades responsables del gasto del Distrito Federal, Primas por seguro de vida del personal civil, Retribuciones por servicios de carácter social, Sueldos al personal a lista de raya base, Sueldos base al personal eventual, Sueldos base al personal permanentes y Vales.
No omito mencionar que esta variación no ha afectado el cumplimiento de metas..</t>
  </si>
  <si>
    <t>En el Capítulo 2000 “Materiales y Suministros”  la variación se debe, a  que se compara el modificado que es igual al presupuesto total del año, contra el presupuesto comprometido, por lo que el monto que deriva es amplio, y este disminuirá en los meses subsecuentes. 
Es necesario comentar que la Alcaldía, se encuentra en proceso de establecimiento de compromisos de gasto, para la adquisición de bienes que son requeridos por las áreas operativas. 
Además, de que las   Dirección Operativas y Administrativas, se encuentran en el proceso de solicitud de los recursos, evaluando que materiales será necesario adquirir, aplicando las medidas de austeridad. 
Los materiales que no han sido adquiridos al periodo son los siguientes de acuerdo con la programación del analítico de claves 
Artículos deportivos, Artículos metálicos para la construcción, Cal, yeso y productos de yeso, Combustibles, lubricantes y aditivos, Fertilizantes, pesticidas y otros agroquímicos, Fibras sintéticas, hules, plásticos y derivados, Herramientas menores, Madera y productos de madera, Material de limpieza, Material eléctrico y electrónico, Material estadístico y geográfico, Material gráfico institucional, Material impreso e información digital, Materiales complementarios, Materiales para el registro e identificación de bienes y personas, Materiales y útiles de enseñanza, Materiales y útiles de impresión y reproducción, Materiales, accesorios y suministros de laboratorio, Materiales, accesorios y suministros médicos Y Materiales, útiles y equipos menores de oficina, Materiales, útiles y equipos menores de tecnologías de la información y comunicaciones, Medicinas y productos farmacéuticos, Otros materiales y artículos de construcción y reparación, Otros productos adquiridos como materia prima, Otros productos minerales no metálicos, Prendas de seguridad y protección personal, Productos alimenticios para animales, Productos alimenticios y bebidas para personas, Productos alimenticios, agropecuarios y forestales adquiridos como materia prima, Productos de cuero, piel, plástico y hule adquiridos como materia prima, Productos químicos básicos, Productos químicos, farmacéuticos y de laboratorio adquiridos como materia prima, Productos textiles, Refacciones y accesorios menores de equipo de cómputo y tecnologías de la información, Refacciones y accesorios menores de equipo de transporte.
Es de mencionar que no se cuenta con una cuantificación exacta de cuanto se ha dejado de adquirir, pues esto puede variar de acuerdo con las especificaciones del bien que se adquiere. 
A la fecha no se ha dejado de realizar acciones que beneficien a los habitantes de esta Alcaldía, y los requerimientos de suministros han sido cubiertos con las existencias del almacén.</t>
  </si>
  <si>
    <t>En el Capítulo 3000 “Servicios Generales” la variación se debe a se compara el modificado que es igual al presupuesto total del año, por lo que en el monto se observan recursos que son comprometidos durante el ejercicio.
Es necesario comentar que la Alcaldía, se encuentra en proceso de establecimiento de compromisos de gasto, para la contratación de los servicios que son requeridos por las áreas operativas. 
Además, de que las   Dirección Operativas y Administrativas, se encuentran en el proceso de solicitud de los recursos, evaluando que servicios será necesario contratar, aplicando las medidas de austeridad. 
Los servicios que no han sido contratados al periodo son los siguientes de acuerdo con la programación del analítico de claves 
Agua potable, Agua tratada, Arrendamiento de edificios, Arrendamiento de equipo de transporte destinado a servicios públicos y la operación de programas públicos, Arrendamiento de maquinaria, otros equipos y herramientas, Conservación y mantenimiento menor de inmuebles, Difusión por radio, televisión y otros medios de mensajes sobre programas y actividades gubernamentales, Espectáculos culturales, Exposiciones, Gas, Gastos de ensobretado y traslado de nómina, Impuesto sobre nómina, Impuestos y derechos, Instalación, reparación y mantenimiento de equipo e instrumental médico y de laboratorio, Instalación, reparación y mantenimiento de maquinaria, otros equipos y herramienta, Otros arrendamientos, Otros gastos por responsabilidades, Otros impuestos derivados de una relación laboral.
Además de que las   Dirección Operativas y Administrativas, evaluando los servicios que son de inmediata prioridad, aplicando medidas de austeridad. 
Lo anterior, no ha influido en que se dejen de realizar acciones que beneficien a los habitantes de esta Alcaldía.</t>
  </si>
  <si>
    <t>Capítulo 4000 “Transferencias, asignaciones, subsidios y otras ayudas” la variación se debe a se compara el modificado que es igual al presupuesto total del año, por lo que en el monto se observan recursos que son comprometidos durante el ejercicio ,  además de que aún se encuentra en proceso de evaluación, diseño y compromiso las Acciones Sociales se realizaran en el ejercicio 2023, que mejor beneficien a los habitantes de la Alcaldía Tlalpan. 
Lo anterior, no ha influido en que se dejen de realizar acciones que beneficien a los habitantes de esta Alcaldía.</t>
  </si>
  <si>
    <t xml:space="preserve">Capítulo 7000 “Inversiones financieras y otras provisiones.” En este capítulo la variación obedece a que es una partida puente, donde se contienen recursos para después ser trasladados a otros capítulos de gasto, para el pago de laudos y sentencias civiles.  
</t>
  </si>
  <si>
    <t xml:space="preserve">Capítulo 5000 “Bienes muebles, inmuebles e intangibles” la variación se debe a se compara el modificado que es igual al presupuesto total del año, por lo que en el monto se observan recursos que son comprometidos durante el ejercicio .
Lo que no se ha comprometido al periodo es lo siguiente : Muebles de oficina y estantería , Equipo de cómputo y de tecnologías de la información, Vehículos y equipo terrestre destinados a servicios públicos y la operación de programas públicos, Herramientas y máquinas–herramienta, Software.
Además de que las   Dirección Operativas y Administrativas, evaluando los servicios que son de inmediata prioridad, aplicando medidas de austeridad. </t>
  </si>
  <si>
    <t>Capítulo 6000 “Inversión Pública” es debido a que la Dirección General de Obras, se encuentra valorando los proyectos prioritarios que se realizaran en el presente año. 
Los proyectos que no han tenido avance son los siguientes : 
Obras y Seguimiento en diversas ubicaciones de la Alcaldía con Recursos FAIS, Trabajos para la Construcción, Ampliación, Rehabilitación, Mantenimiento y Mejoramiento para el Desazolve de la Red de Drenaje en diversas ubicaciones de la Alcaldía, Trabajos de Construcción, Ampliación, Rehabilitación, Mantenimiento, Mejoramiento en Resumideros, Trabajos de Construcción, Ampliación, Rehabilitación, Mantenimiento, Mejoramiento, de la Red de Drenaje en diversas ubicaciones de la Alcaldía, Trabajos de Construcción, Ampliación, Rehabilitación, Mantenimiento y Mejoramiento de Edificios Públicos en diversas ubicaciones de la Alcaldía de Tlalpan, Trabajos para la Construcción, Ampliación, Rehabilitación, Mantenimiento y Mejoramiento de Inmuebles Deportivos, Culturales, Educativos y Sociales, Trabajos para la Construcción, Ampliación, Rehabilitación, Mantenimiento y Mejoramiento de Espacios Públicos Y Alumbrado Público en diversas ubicaciones de la Alcaldía, Trabajos de Construcción y Rehabilitación de Vialidades Mediante Urbanismo Táctico, Trabajos de Construcción, Ampliación, Rehabilitación, Mantenimiento, Obra para la Mitigación de Riesgos, en diversas ubicaciones de la Alcaldía, Trabajos para la Construcción, Ampliación, Rehabilitación, Mantenimiento y Mejoramiento en Banquetas de Diversas Ubicaciones de la Alcaldía, Trabajos para la Construcción, Ampliación, Rehabilitación, Mantenimiento y el Mejoramiento del Asfalto en Vialidades Secundarias, en diversas ubicaciones de la Alcaldía, Obras para la ejecución de Proyectos correspondientes al Presupuesto Participativo correspondiente al ejercicio 2023 y Trabajos de Construcción, Ampliación, Rehabilitación, Mantenimiento y Mejoramiento de la Red de Agua Potable.</t>
  </si>
  <si>
    <t xml:space="preserve">En Capitulo 1000 “Servicios Personales” la variación se debe a se compara el modificado que es igual al presupuesto total del año, por lo que en el monto se observan recursos que son comprometidos durante el ejercicio, al contar con los documentos que sustenten el gasto en este caso corresponde al resumen de nómina del Sistema Único de Nominas. 
Es de mencionarse que no se han dejado de cubrir el sueldo del personal de esta Alcaldía. 
Los rubros de gasto que presentan variación son los siguientes: 
Aportaciones a fondos de vivienda , Aportaciones a instituciones de seguridad social, Aportaciones al sistema para el retiro o a la administradora de fondos para el retiro y ahorro solidario, Apoyo económico por defunción de familiares directos, Apoyos a la capacitación de los servidores públicos, Asignaciones conmemorativas, Asignaciones para pago de antigüedad , Asignaciones para prestaciones a personal sindicalizado y no sindicalizado, Asignaciones para requerimiento de cargos de servidores públicos de nivel técnico operativo, de confianza y personal de la rama médica, Asignaciones para requerimiento de cargos de servidores públicos superiores y de mandos medios así como de líderes coordinadores y enlaces, Becas a hijos de trabajadores, Becas de licenciatura, Compensaciones adicionales y provisionales por servicios especiales, Compensaciones, Cuotas para el fondo de ahorro y fondo de trabajo, Estancias de Desarrollo Infantil, Estimulo por productividad, eficiencia y calidad en el desempeño, Gratificación de fin de año, Guardias, Honorarios asimilables a salarios, Horas extraordinarias, Liquidaciones por indemnizaciones y por sueldos y salarios caídos, Otras prestaciones contractuales, Otras prestaciones sociales y económicas, Otros estímulos, Premio de antigüedad, Premio de asistencia, Previsiones de carácter laboral, económica y de seguridad social, Prima de vacaciones, Prima dominical, Prima quinquenal por años de servicios efectivos prestados, Primas por seguro de retiro del personal al servicio de las unidades responsables del gasto del Distrito Federal, Primas por seguro de vida del personal civil, Retribuciones por servicios de carácter social, Sueldos al personal a lista de raya base, Sueldos base al personal eventual, Sueldos base al personal permanentes y Vales.
No omito mencionar que esta variación no ha afectado el cumplimiento de metas..
En el Capítulo 2000 “Materiales y Suministros”  la variación se debe, a  que se compara el modificado que es igual al presupuesto total del año, contra el presupuesto comprometido, por lo que el monto que deriva es amplio, y este disminuirá en los meses subsecuentes. 
Es necesario comentar que la Alcaldía, se encuentra en proceso de establecimiento de compromisos de gasto, para la adquisición de bienes que son requeridos por las áreas operativas. 
Además, de que las   Dirección Operativas y Administrativas, se encuentran en el proceso de solicitud de los recursos, evaluando que materiales será necesario adquirir, aplicando las medidas de austeridad. 
Los materiales que no han sido adquiridos al periodo son los siguientes de acuerdo con la programación del analítico de claves 
Artículos deportivos, Artículos metálicos para la construcción, Cal, yeso y productos de yeso, Combustibles, lubricantes y aditivos, Fertilizantes, pesticidas y otros agroquímicos, Fibras sintéticas, hules, plásticos y derivados, Herramientas menores, Madera y productos de madera, Material de limpieza, Material eléctrico y electrónico, Material estadístico y geográfico, Material gráfico institucional, Material impreso e información digital, Materiales complementarios, Materiales para el registro e identificación de bienes y personas, Materiales y útiles de enseñanza, Materiales y útiles de impresión y reproducción, Materiales, accesorios y suministros de laboratorio, Materiales, accesorios y suministros médicos Y Materiales, útiles y equipos menores de oficina, Materiales, útiles y equipos menores de tecnologías de la información y comunicaciones, Medicinas y productos farmacéuticos, Otros materiales y artículos de construcción y reparación, Otros productos adquiridos como materia prima, Otros productos minerales no metálicos, Prendas de seguridad y protección personal, Productos alimenticios para animales, Productos alimenticios y bebidas para personas, Productos alimenticios, agropecuarios y forestales adquiridos como materia prima, Productos de cuero, piel, plástico y hule adquiridos como materia prima, Productos químicos básicos, Productos químicos, farmacéuticos y de laboratorio adquiridos como materia prima, Productos textiles, Refacciones y accesorios menores de equipo de cómputo y tecnologías de la información, Refacciones y accesorios menores de equipo de transporte.
Es de mencionar que no se cuenta con una cuantificación exacta de cuanto se ha dejado de adquirir, pues esto puede variar de acuerdo con las especificaciones del bien que se adquiere. 
A la fecha no se ha dejado de realizar acciones que beneficien a los habitantes de esta Alcaldía, y los requerimientos de suministros han sido cubiertos con las existencias del almacén.
En el Capítulo 3000 “Servicios Generales” la variación se debe a se compara el modificado que es igual al presupuesto total del año, por lo que en el monto se observan recursos que son comprometidos durante el ejercicio.
Es necesario comentar que la Alcaldía, se encuentra en proceso de establecimiento de compromisos de gasto, para la contratación de los servicios que son requeridos por las áreas operativas. 
Además, de que las   Dirección Operativas y Administrativas, se encuentran en el proceso de solicitud de los recursos, evaluando que servicios será necesario contratar, aplicando las medidas de austeridad. 
Los servicios que no han sido contratados al periodo son los siguientes de acuerdo con la programación del analítico de claves 
Agua potable, Agua tratada, Arrendamiento de edificios, Arrendamiento de equipo de transporte destinado a servicios públicos y la operación de programas públicos, Arrendamiento de maquinaria, otros equipos y herramientas, Conservación y mantenimiento menor de inmuebles, Difusión por radio, televisión y otros medios de mensajes sobre programas y actividades gubernamentales, Espectáculos culturales, Exposiciones, Gas, Gastos de ensobretado y traslado de nómina, Impuesto sobre nómina, Impuestos y derechos, Instalación, reparación y mantenimiento de equipo e instrumental médico y de laboratorio, Instalación, reparación y mantenimiento de maquinaria, otros equipos y herramienta, Otros arrendamientos, Otros gastos por responsabilidades, Otros impuestos derivados de una relación laboral.
Además de que las   Dirección Operativas y Administrativas, evaluando los servicios que son de inmediata prioridad, aplicando medidas de austeridad. 
Lo anterior, no ha influido en que se dejen de realizar acciones que beneficien a los habitantes de esta Alcaldía.
Capítulo 4000 “Transferencias, asignaciones, subsidios y otras ayudas” la variación se debe a se compara el modificado que es igual al presupuesto total del año, por lo que en el monto se observan recursos que son comprometidos durante el ejercicio ,  además de que aún se encuentra en proceso de evaluación, diseño y compromiso las Acciones Sociales se realizaran en el ejercicio 2023, que mejor beneficien a los habitantes de la Alcaldía Tlalpan. 
Lo anterior, no ha influido en que se dejen de realizar acciones que beneficien a los habitantes de esta Alcaldía.
Capítulo 5000 “Bienes muebles, inmuebles e intangibles” la variación se debe a se compara el modificado que es igual al presupuesto total del año, por lo que en el monto se observan recursos que son comprometidos durante el ejercicio .
Lo que no se ha comprometido al periodo es lo siguiente : Muebles de oficina y estantería , Equipo de cómputo y de tecnologías de la información, Vehículos y equipo terrestre destinados a servicios públicos y la operación de programas públicos, Herramientas y máquinas–herramienta, Software.
Además de que las   Dirección Operativas y Administrativas, evaluando los servicios que son de inmediata prioridad, aplicando medidas de austeridad. 
Capítulo 6000 “Inversión Pública” es debido a que la Dirección General de Obras, se encuentra valorando los proyectos prioritarios que se realizaran en el presente año. 
Los proyectos que no han tenido avance son los siguientes : 
Obras y Seguimiento en diversas ubicaciones de la Alcaldía con Recursos FAIS, Trabajos para la Construcción, Ampliación, Rehabilitación, Mantenimiento y Mejoramiento para el Desazolve de la Red de Drenaje en diversas ubicaciones de la Alcaldía, Trabajos de Construcción, Ampliación, Rehabilitación, Mantenimiento, Mejoramiento en Resumideros, Trabajos de Construcción, Ampliación, Rehabilitación, Mantenimiento, Mejoramiento, de la Red de Drenaje en diversas ubicaciones de la Alcaldía, Trabajos de Construcción, Ampliación, Rehabilitación, Mantenimiento y Mejoramiento de Edificios Públicos en diversas ubicaciones de la Alcaldía de Tlalpan, Trabajos para la Construcción, Ampliación, Rehabilitación, Mantenimiento y Mejoramiento de Inmuebles Deportivos, Culturales, Educativos y Sociales, Trabajos para la Construcción, Ampliación, Rehabilitación, Mantenimiento y Mejoramiento de Espacios Públicos Y Alumbrado Público en diversas ubicaciones de la Alcaldía, Trabajos de Construcción y Rehabilitación de Vialidades Mediante Urbanismo Táctico, Trabajos de Construcción, Ampliación, Rehabilitación, Mantenimiento, Obra para la Mitigación de Riesgos, en diversas ubicaciones de la Alcaldía, Trabajos para la Construcción, Ampliación, Rehabilitación, Mantenimiento y Mejoramiento en Banquetas de Diversas Ubicaciones de la Alcaldía, Trabajos para la Construcción, Ampliación, Rehabilitación, Mantenimiento y el Mejoramiento del Asfalto en Vialidades Secundarias, en diversas ubicaciones de la Alcaldía, Obras para la ejecución de Proyectos correspondientes al Presupuesto Participativo correspondiente al ejercicio 2023 y Trabajos de Construcción, Ampliación, Rehabilitación, Mantenimiento y Mejoramiento de la Red de Agua Potable.
Capítulo 7000 “Inversiones financieras y otras provisiones.” En este capítulo la variación obedece a que es una partida puente, donde se contienen recursos para después ser trasladados a otros capítulos de gasto, para el pago de laudos y sentencias civiles.  </t>
  </si>
  <si>
    <t xml:space="preserve">Con los recursos de este fondo, se cubren parte del pago de los trabajadores adscritos a esta Alcaldía en particular en los conceptos: remuneraciones al personal de carácter permanente, remuneraciones al personal de carácter transitorio, remuneraciones adicionales y especiales, seguridad social, otras prestaciones sociales y económicas, pago de estímulos a servidores públicos y otros servicios generales, en el periodo enero-septiembre. </t>
  </si>
  <si>
    <t>Se realiza la adquisicion de Materiales de administración, emisión de documentos y artículos oficiales.</t>
  </si>
  <si>
    <t xml:space="preserve">Con los recursos de este fondo, se cubren parte del pago de los trabajadores adscritos a esta Alcaldía en particular en los conceptos: seguridad social, en el periodo enero-septiembre. </t>
  </si>
  <si>
    <t xml:space="preserve">Con los recursos de este fondo, se han adquirido materiales de administración, emisión de documentos y artículos oficiales, y se cubren parte del pago de los trabajadores adscritos a esta Alcaldía en particular en los conceptos: remuneraciones al personal de carácter transitorio,  en el periodo enero-septiembre. </t>
  </si>
  <si>
    <t xml:space="preserve">Con los recursos de este fondo, se han adquirido materiales de administración, requeridos para la operación de las áreas sustantivas y administrativas de esta Alcaldía. </t>
  </si>
  <si>
    <t>En los siguientes programas presupuestarios: 
 221 274 K023- Infraestructura Urbana se apertura n los siguientes proyectos denominados: Rehabilitación de la superficie de rodamiento repavimentación asfáltica, en diversas ubicaciones, dentro del perimetro de la demarcación territorial tlalpan,Rehabilitación de la superficie de rodamiento mediante el mapeo de la carpeta asfáltica en diversas ubicaciones, dentro del perimetro de la demarcación territorial tlalpan,Rehabilitación de vialidades con empedrado y adoquin en diversas ubicaciones, dentro del perimetro de la demarcación territorial tlalpan,Rehabilitación de la infraestructura de alumbrado público en diversas ubicaciones, dentro del perímetro de la demarcación territorial tlalpan,Rehabilitación del parque morelos, ubicado en la colonia miguel hidalgo 3a sección, dentro del perimetro de la demarcación territorial tlalpan,Rehabilitación de planteles educativos escuelas ubicados dentro del perimetro de la demarcación territorial tlalpan, Rehabilitación del deportivo solidaridad,  ubicado en la colonia chimilli, dentro del perímetro de la demarcación territorial tlalpan, Servicio de seguimiento de programa fais servicio integral de apoyo profesional para la evaluación.
223 305 K026- infraestructura de Agua Potable en Alcaldías-Se encuentra dado de alta de origen el proyecto denominado: Obras Y Seguimiento En Diversas Ubicaciones De La Alcaldía Con Recursos FAIS, el cual se encuentra en los tres programas presupuestarios reflejados
213 306 K027- Infraestructura de Drenaje, Alcantarillado y Saneamiento en Alcaldías -Se apertura el siguiente proyecto denominado: Rehabilitación de la infraestructura de la red de drenaje en diversas ubicaciones, dentro del perímetro de la demarcación territorial tlalpan,
Se desarrollarán los siguientes trabajos: 
Rehabilitación de la superficie de rodamiento repavimentación asfáltica en diversas ubicaciones dentro del perímetro de la demarcación territorial Tlalpan."
Rehabilitación de la superficie de rodamiento mediante el mapeo de la carpeta asfáltica en diversas ubicaciones dentro del perímetro de la demarcación territorial Tlalpan."
Rehabilitación de vialidades con empedrado y adoquín en diversas ubicaciones dentro del perímetro de la demarcación territorial Tlalpan., mediante suministro y colocación de empedrado y adoquín, incluye cortes, demoliciones, cargas, acarreos, levantamiento de material existente, compactación, terracerías, base, empedrado y adoquín."
Rehabilitación de la infraestructura de alumbrado público en diversas ubicaciones dentro del perímetro de la demarcación territorial Tlalpan."
Rehabilitación de la infraestructura de la red de drenaje en diversas ubicaciones dentro del perímetro de la demarcación territorial Tlalpan.
Rehabilitación del deportivo solidaridad, ubicado en la colonia Chimilli, dentro del perímetro de la demarcación territorial Tlalpan."
Rehabilitación del parque Morelos, ubicado en la colonia miguel hidalgo 3a sección, dentro del perímetro de la demarcación territorial Tlalpan."
Rehabilitación de planteles educativos escuelas ubicadas dentro del perímetro de la demarcación territorial Tlalpan."</t>
  </si>
  <si>
    <t xml:space="preserve">
Con los rendimientos financieros se desarrollarán los siguientes trabajos:
Rehabilitación de la superficie de rodamiento repavimentación asfáltica en diversas ubicaciones dentro del perímetro de la demarcación territorial Tlalpan.
Rehabilitación del deportivo solidaridad, ubicado en la colonia Chimilli, dentro del perímetro de la demarcación territorial Tlalpan.</t>
  </si>
  <si>
    <t>A23NR0135</t>
  </si>
  <si>
    <t>A23NR0136</t>
  </si>
  <si>
    <t>A23NR0137</t>
  </si>
  <si>
    <t>A23NR0138</t>
  </si>
  <si>
    <t>A23NR0139</t>
  </si>
  <si>
    <t>A23NR0140</t>
  </si>
  <si>
    <t>A23NR0399</t>
  </si>
  <si>
    <t>A23NR0429</t>
  </si>
  <si>
    <t>A23NR0449</t>
  </si>
  <si>
    <t>A23NR0450</t>
  </si>
  <si>
    <t>A23NR0461</t>
  </si>
  <si>
    <t>A23NR0462</t>
  </si>
  <si>
    <t>A23NR0566</t>
  </si>
  <si>
    <t>A23NR0567</t>
  </si>
  <si>
    <t>O23NR0136</t>
  </si>
  <si>
    <t>O23NR0137</t>
  </si>
  <si>
    <t>O23NR0138</t>
  </si>
  <si>
    <t>O23NR0139</t>
  </si>
  <si>
    <t>O23NR0140</t>
  </si>
  <si>
    <t>O23NR0141</t>
  </si>
  <si>
    <t>O23NR0142</t>
  </si>
  <si>
    <t>O23NR0143</t>
  </si>
  <si>
    <t>O23NR0144</t>
  </si>
  <si>
    <t>O23NR0145</t>
  </si>
  <si>
    <t>O23NR0146</t>
  </si>
  <si>
    <t>O23NR0147</t>
  </si>
  <si>
    <t>O23NR0148</t>
  </si>
  <si>
    <t>O23NR0375</t>
  </si>
  <si>
    <t>O23NR0376</t>
  </si>
  <si>
    <t>O23NR0377</t>
  </si>
  <si>
    <t>O23NR0378</t>
  </si>
  <si>
    <t>O23NR0379</t>
  </si>
  <si>
    <t>O23NR0380</t>
  </si>
  <si>
    <t>O23NR0381</t>
  </si>
  <si>
    <t>O23NR0382</t>
  </si>
  <si>
    <t>O23NR0383</t>
  </si>
  <si>
    <t>O23NR0384</t>
  </si>
  <si>
    <t>O23NR0385</t>
  </si>
  <si>
    <t>O23NR0386</t>
  </si>
  <si>
    <t>O23NR0387</t>
  </si>
  <si>
    <t>O23NR0388</t>
  </si>
  <si>
    <t>O23NR0394</t>
  </si>
  <si>
    <t>O23NR0395</t>
  </si>
  <si>
    <t>O23NR0396</t>
  </si>
  <si>
    <t>O23NR0397</t>
  </si>
  <si>
    <t>O23NR0398</t>
  </si>
  <si>
    <t>O23NR0400</t>
  </si>
  <si>
    <t>O23NR0477</t>
  </si>
  <si>
    <t>O23NR0749</t>
  </si>
  <si>
    <t>O23NR0989</t>
  </si>
  <si>
    <t>O23NR0990</t>
  </si>
  <si>
    <t>O23NR0991</t>
  </si>
  <si>
    <t>O23NR0992</t>
  </si>
  <si>
    <t>O23NR1147</t>
  </si>
  <si>
    <t>O23NR1148</t>
  </si>
  <si>
    <t>O23NR1166</t>
  </si>
  <si>
    <t>Adquisición de motosierras para emergencias</t>
  </si>
  <si>
    <t>Adquisición de mobiliario</t>
  </si>
  <si>
    <t>Adquisición de Equipo de Cómputo y Red</t>
  </si>
  <si>
    <t>Adquisición de vehículos  para el desarrollo de programas y actividades de la Alcaldía Tlalpan.</t>
  </si>
  <si>
    <t>Adquisición de Maquinaria de Construcción y Herramienta Máquinas Herramienta</t>
  </si>
  <si>
    <t>Adquisición de Software</t>
  </si>
  <si>
    <t>Adquisición de Camiones de Carga.</t>
  </si>
  <si>
    <t>Adquisición de Máquina Herramienta</t>
  </si>
  <si>
    <t>Adquisición de equipos de audio y proyectores portátiles multimedia.</t>
  </si>
  <si>
    <t>Adquisición de muebles</t>
  </si>
  <si>
    <t>Adquisición de maquinaria escarificadora</t>
  </si>
  <si>
    <t>Adquisición de Muebles de oficina y estantería (Carpas plegadizas y Carpas tubulares)</t>
  </si>
  <si>
    <t>Adquisición de Mobiliario: Pizarrón Blanco, Pizarrón de Cristal Templado, Silla Plegable, Gabinete Metálico para Almacenamiento, Anaquel Metálico Movible Resistente, Despachador</t>
  </si>
  <si>
    <t>Adquisición de Mobiliario: Escritorios, Sillas Ejecutivas, Sillas Secretariales, Sillas de visitantes, Locker, Ventilador, Carpas.</t>
  </si>
  <si>
    <t>Rehabilitación de la superficie de rodamiento (Repavimentación Asfáltica) en diversas ubicaciones dentro del perímetro de la demarcación territorial Tlalpan</t>
  </si>
  <si>
    <t>Trabajos para la construcción, ampliación, rehabilitación, mantenimiento y mejoramiento para el desazolve de la red de drenaje en diversas ubicaciones de la Alcaldía.</t>
  </si>
  <si>
    <t>Trabajos de construcción, ampliación, rehabilitación, mantenimiento, mejoramiento en resumideros.</t>
  </si>
  <si>
    <t>Trabajos de construcción, ampliación, rehabilitación, mantenimiento, mejoramiento, de la red de drenaje en diversas ubicaciones de la Alcaldía.</t>
  </si>
  <si>
    <t>Trabajos de construcción, ampliación, rehabilitación, mantenimiento y mejoramiento de Edificios Públicos en diversas ubicaciones de la Alcaldía de Tlalpan.</t>
  </si>
  <si>
    <t>Trabajos para la construcción, ampliación, rehabilitación, mantenimiento y mejoramiento de inmuebles deportivos, culturales, educativos y sociales.</t>
  </si>
  <si>
    <t>Trabajos para la construcción, ampliación, rehabilitación, mantenimiento y  mejoramiento de espacios públicos y alumbrado público en diversas ubicaciones de la Alcaldía.</t>
  </si>
  <si>
    <t>Trabajos de construcción y rehabilitación de vialidades mediante urbanismo táctico. Incluye Trabajos de Supervisión  y Proyectos  Ejecutivos.</t>
  </si>
  <si>
    <t xml:space="preserve">Trabajos de construcción, ampliación, rehabilitación, mantenimiento, obra para la mitigación de riesgos, en diversas ubicaciones de la Alcaldía
</t>
  </si>
  <si>
    <t xml:space="preserve">Trabajos para la construcción, ampliación, rehabilitación, mantenimiento y mejoramiento en banquetas de diversas ubicaciones de la Alcaldía
</t>
  </si>
  <si>
    <t>Trabajos para la construcción, ampliación, rehabilitación, mantenimiento y el mejoramiento del asfalto en vialidades secundarias, en diversas ubicaciones de la Alcaldía</t>
  </si>
  <si>
    <t xml:space="preserve">Obras para la ejecución de Proyectos correspondientes al
Presupuesto Participativo correspondiente al ejercicio 2023. </t>
  </si>
  <si>
    <t>Trabajos de construcción, ampliación, rehabilitación, mantenimiento y mejoramiento de la red de agua potable.</t>
  </si>
  <si>
    <t>Trabajos de rehabilitación de la imagen urbana en un Mercado Público denominado Artesanías Vasco de Quiroga, dentro de la Alcaldía Tlalpan</t>
  </si>
  <si>
    <t>Trabajos de rehabilitación de la imagen urbana en un Mercado Público denominado La Paz, dentro de la Alcaldía Tlalpan</t>
  </si>
  <si>
    <t>Trabajos de rehabilitación de la imagen urbana en un Mercado Público denominado Plaza Mexicana del Sur, dentro de la Alcaldía Tlalpan</t>
  </si>
  <si>
    <t>Trabajos de rehabilitación de la imagen urbana en un Mercado Público denominado Lázaro Cárdenas, dentro de la Alcaldía Tlalpan</t>
  </si>
  <si>
    <t>Trabajos de rehabilitación de la imagen urbana en un Mercado Público denominado Comidas Huipulco, dentro de la Alcaldía Tlalpan</t>
  </si>
  <si>
    <t>Trabajos de rehabilitación de la imagen urbana en un Mercado Público denominado San Andrés Totoltepec, dentro de la Alcaldía Tlalpan</t>
  </si>
  <si>
    <t>Trabajos de rehabilitación de la imagen urbana en un Mercado Público denominado  Tlalcoligia, dentro de la Alcaldía Tlalpan</t>
  </si>
  <si>
    <t>Rehabilitación de la superficie de rodamiento mediante el mapeo de la carpeta asfáltica en diversas ubicaciones dentro del perímetro de la demarcación territorial Tlalpan.</t>
  </si>
  <si>
    <t>Rehabilitación de vialidades secundarias con empedrado y adoquín en diversas ubicaciones dentro del perímetro de la demarcación territorial Tlalpan.</t>
  </si>
  <si>
    <t>Rehabilitación de la infraestructura de alumbrado público en diversas ubicaciones dentro del perímetro de la demarcación territorial Tlalpan.</t>
  </si>
  <si>
    <t>Rehabilitación de la infraestructura de la red de drenaje en diversas ubicaciones dentro del perímetro de la demarcación territorial Tlalpan.</t>
  </si>
  <si>
    <t>Rehabilitación del deportivo solidaridad, ubicado en la colonia Chimilli, dentro del perímetro de la demarcación territorial Tlalpan.</t>
  </si>
  <si>
    <t>Rehabilitación del parque Morelos, ubicado en la colonia Miguel Hidalgo 3a Sección, dentro del perímetro de la demarcación territorial Tlalpan.</t>
  </si>
  <si>
    <t>Rehabilitación de planteles educativos (Escuelas) ubicados dentro del perímetro de la demarcación territorial Tlalpan.</t>
  </si>
  <si>
    <t>Supervisión para la rehabilitación de la infraestructura de la red de drenaje en diversas ubicaciones dentro del perímetro de la demarcación territorial Tlalpan</t>
  </si>
  <si>
    <t>Supervisión para la rehabilitación en diversos inmuebles deportivos ubicados dentro del perímetro de la demarcación territorial Tlalpan</t>
  </si>
  <si>
    <t>Supervisión para la rehabilitación de planteles educativos ubicados dentro del perímetro de la demarcación territoria Tlalpan</t>
  </si>
  <si>
    <t>Supervisión para la rehabilitación de la infraestructura de alumbrado público en diversas ubicaciones en el perímetro de la demarcación territorial</t>
  </si>
  <si>
    <t>Supervisión de los Trabajos de rehabilitación del asfalto en vialidades secundarias en el perímetro de la demarcación territorial</t>
  </si>
  <si>
    <t>Trabajos de construcción, mantenimiento y rehabilitación para la mitigación de riesgos en el CENDI Lomas Hidalgo ubicado dentro de la Alcaldía Tlalpan</t>
  </si>
  <si>
    <t>Trabajos de construcción, mantenimiento y rehabilitación para la mitigación de riesgos en el CENDI Villa Coapa ubicado dentro de la Alcaldía Tlalpan</t>
  </si>
  <si>
    <t>Trabajos de reparación de fugas en la red secundaria de agua potable en diversas ubicaciones de la Alcaldía Tlalpan.</t>
  </si>
  <si>
    <t>Trabajos de construcción, rehabilitación y mantenimiento en el Parque de Los Ilusos ubicado dentro la Alcaldía Tlalpan</t>
  </si>
  <si>
    <t>Trabajos de construcción, rehabilitación y mantenimiento en el Deportivo Sánchez Taboada ubicado dentro la Alcaldía Tlalpan</t>
  </si>
  <si>
    <t>Trabajos de mantenimiento y mejoramiento en tres edificios públicos de la Alcaldía de Tlalpan</t>
  </si>
  <si>
    <t>Trabajos de construcción y rehabilitación de la red de agua potable, polígono 1, dentro de la Alcaldía Tlalpan.</t>
  </si>
  <si>
    <t>Trabajos de rehabilitación en las cajas de válvulas de cruceros de la red de agua potable en diversas ubicaciones de la Alcaldía Tlalpan</t>
  </si>
  <si>
    <t>Trabajos de mantenimiento y acondicionamiento del campamento de agua potable ubicado dentro de la Alcaldía Tlalpan</t>
  </si>
  <si>
    <t>Trabajos de construcción de techumbres en diversos inmuebles educativos ubicados dentro de la Alcaldía Tlalpan</t>
  </si>
  <si>
    <t>META 1: (MAQ)7 Adqisición de  *7 Motosierras: Motor: 2 tiempos, Potencia:3.1, HP/2.3 kWC45.4cm3, Peso sin conjunto de corte:4.6 kg.,Longitud de corte:45-50cm, 18-20", Paso de cadena: 0.325"</t>
  </si>
  <si>
    <t xml:space="preserve">META 1: 275(MOB)*10 Sillas de visita asiento y respaldo acojinado estructura de tubular, tapizada en color negro *15 Sillas coloniales respaldo y asiento acojinado tapizada *30 Sillas secretarial con respaldo acojinado estructura de tubular, tapizada en color negro*150  Sillas secretariales respaldo medio con soporte lumbar y mecanismo para ajuste de altura que permite una mejor postura lumbar, base en forma de estrella de 5 puntas con ruedas,* 50 sillónes semiejecutivos tapizado en imitación piel color negro, estructura metálica con recubrimiento de polipropileno, giratorio, respaldo medio,*20  Escritorios  rectangulares de madera con medida de 48"w x 30"d x 29"h, con un pedestal de tres cajones con corredera telescópica con un peso de 45" kilos por cajón, jaladeras metálicas pintadas en color níquel,
</t>
  </si>
  <si>
    <t>Meta 1:248(EIN) Adquisición de *14 escáneres con alimentador automático de documentos, *24 impresoras monocromáticas laser (tipo 1), *20 impresoras multifuncionales de inyección de tinta (escáner, impresora y copiadora), *5 PCs de escritorio (perfil de diseñador con paquetería OEM) procesador 4 a 12 núcleos, 16gb RAM, 1tb SSD),  *115 PCs de escritorio (perfil administrativo con paquetería OEM procesador 4 a 6 núcleos, 8gb RAM, 500gb SSD, *10 videoproyectores portátiles 1920 x 1080 pixeles y 3600 lúmenes, *12 PCs portátiles tipo 1 (laptop, con paquetería OEM procesador 4 a 12 núcleos, 16gb RAM, 1tb SSD, *5 Acces Point para exteriores dual band 2.4/2.5 GHz, *10 switch tipo 1 con 16 o más puertos ethernet 10/100/1000base-t rj45, *6 switch tipo 2 con 24 o más puertos ethernet 10/100/1000base-t rj45, *6 switch tipo 3 con 48 o más puertos ethernet 10/100/1000base-t rj45 y *21 teléfonos IP con pantalla LCD.</t>
  </si>
  <si>
    <t>META 1:2 (VOA)Adquisición de *1 camioneta Motor 2.4L a gasolina, Doble Cabina.Potencia 141 HP.148 lb-pie de torque.Transmisión manual de 5 velocidades.Tracción 4x2.Dirección hidráulica.  * 1 Camioneta De 12 Pasajeros Tipo Urvan, Motor Tipo Gasolina Número De Cilindros , Desplazamiento 2.5 L Transmisión Manual De 5 Velocidades, Equipamiento Aire Acondicionado Frontal, Aire Acondicionado Trasero, Asiento Del Conductor Ajuste Manual (Deslizable Y Reclinable), Asientos Traseros Reclinables, Bocinas, Portavasos , Sistema De Audio Am/Fm/Cd/Aux-In, Ventilas De Aire Acondicionado Frontales, Ventilas De Aire Acondicionado Traseras, Exterior Cristales En 2a. Y 3a. Fila Tintados De Verde,  Defensa Delantera Y Trasera Al Color De La Carrocería, Desempañador Trasero (Con Temporizador), Faros Antiniebla, Limpiaparabrisas Delantero Con Función Intermitente, Limpiaparabrisas Trasero.</t>
  </si>
  <si>
    <t>Adquisición de Maquinaria de Construcción y Herramienta Máquinas Herramienta. Meta 1:5 (MAQ):*5  Bombas para Albercas Calentador de gas LP 200,000 Btu's. Equipo de Alto Rendimiento, Control digital de temperatura, Pool/Spa, con sistemas de seguridad y diagnostico integrados. Con certificación de Bajas Emisiones Nox.</t>
  </si>
  <si>
    <t>META 1: 1,001 (EIN) Adquisición de 1,000 Licencias de Antivirus de protección en la nube con Endpoint * 1 licencia de Software de filtrado de correo electrónico y protección contra spam, virus, troyanos phishing y contenido no deseado.</t>
  </si>
  <si>
    <t>Meta 1:5 (CAM) Adquisición de *(4) Camión chasis cabina con capacidad de carga  de 3.435 kg, modelo 2023 4x2(RWD) motor 5.7 Hemi V8- VVT, 383 HP@5600 RPM, con redilas,  torque 464lb-pie @4000 rpm. frenos de disco sistema abs,transmisión automática de 6 velocidades,redilas desmontables.*(1)Camion chasis cabina con capacidad de carga de 10.432 kg, motor con potencia de 222 HP @ 2500 RPM.torque de 627 LB-PIE @ 1500 rpm,transmisión manual de 6 velocidades sincronizada,peso vehicular bruto 15,875 kg , dirección hidráulica.</t>
  </si>
  <si>
    <t>Adquisición de máquina herramienta META 1 (MAQ)* (1)Equipo minicargador frontal con motor a diesel, 4 cilindros, potencia de 81 h.p.2400 RPM, torque 195 ft/lbs, tanque combustible de 90.50 litros, velocidad de traslación a 7.1 a 11.4 mph,motor transversal para tener acceso a los servicios de manera mas rápido y fácil.</t>
  </si>
  <si>
    <t>Adquisición de equipos de audio y proyectores portátiles multimedia. Meta 1 10 EAV: *3 bafle profesional con bluetooh de 15", 1200 wpmpo, pedestal (tripie) de 5 posiciones para bafles, 2 micrófonos profesionales unidireccional vocal, tripie de piso p/microfono, c/boom integrado, cable audioplug cannon a jack cannon de 15 mts, cable de audio de plug a plug 6.3mm de 5 mts, *3 megáfono alcance de hasta 1 km en áreas libres, potencia de 25 watts, dimensiones de 23 cm de diámetro X 33 cm de largo, reproductor mp3/sd/bluetooh e incorpora funciones de sirena, con cables de corriente para conectar en domicilio y en automóvil, *1 mezcladora de sonido de 16 canales, 24 efectos mixer usb interfaz bluetooh, dj, potencia de 16 watts, entrada para auriculares phanton power, consola de audio, mezcladoras, reproductor y grabador mp3, *3 proyectores portátiles multimedia de 3400 lúmenes, tecnología 3lcd, resolución XGA (1204 X 768) Brillo del proyector 3400 lúmenes ANSI, HDMI (1), USB (1).</t>
  </si>
  <si>
    <t>Meta 1: 45 MOB: Adquisición de *5 carpa profesional de lona con paredes, alto 2.90, ancho 3, fondo 6 mts color blanco, armazon de acero *10 tablon de fibracel rectangular de 2.40 X 0.75 X 0.75 mts, estructura tubular metalica cal 18, pintura epoxica, con mantel color blanco de 3.50 X1.50 mts *30 silla plegable multiusos con asiento y respaldo en polietileno color negro</t>
  </si>
  <si>
    <t>Adquisición de maquinaria escarificadora META 1 (MAQ) * ( 2 ) Maquinarias escarificadoras hombre a pie 10" (25 cm), incluye tambor con cortadores tipo estrella,motor honda 13 hp, arranque con piola, deposito de combustible 3.78 litros, tipo de cortador flail-lt, strip-it, cure-it, ancho maximo de trabajo 25 cm (10") manubrio de altura ajustable, con empuñadura ergonomica, con seguro de hombre muerto maquinaria sps10 + drum con flail-lt 10 ".</t>
  </si>
  <si>
    <t>Adquisición de Muebles de oficina y estantería (Carpas plegadizas y Carpas tubulares) META 1 (51) MOB *26 Carpa plegadiza de 3x3 estructura de acero, lona oxford 420 d peso 17 kg,reforzada con recubrimiento antioxidante  y armado retractil color blanca. *25 Carpa tubular de 2" de diametro, de 6x3 armazón de acero aleado,cubierta de polietileno reforzado impermeable, reforzada con un recubrimiento antioxidante y armado color blanca.</t>
  </si>
  <si>
    <t>META 1: 50 (MOB) *1 Pizarrón Blanco de 90 X 1.20 CM de melanina blanca marco de aluminio.                                                                                                                                   *5 Pizarrón de Cristal Templado 120x180  Espesor 6mm  Color blanco  Que Incluye herraje para montarse en la pared*15 Silla Plegable Estructura de Fierro y plástico duro Color negra *7 Gabinete Metálico para Almacenamiento  Color gris claro  Medidas de aprox de 61 x 46 x 168 cm.,  Puertas: 2,llaves:2,Numero de repisas: 4 *8 Gabinete Metálico para Almacenamiento,  Color: Gris,  Medida: Alto: 1.80cm  / Ancho: 1.00  cm. / Profundidad 40cm.,Puertas: 2,Lámina de acero,Calibre: 24,Numero de repisas: 4 *8 Anaquel Metálico Movible Resistente, Medidas: Frente: 1.00M, Fondo: 46 cm, Altura: 190 cm.,  Con un soporte total de aprox.1,040Kg.,Con 4 entrepaños,Color Negro *6 Despachador de agua, * Dos grifos, * Agua caliente y fría, * Para garrafones de 20 litros, * Color blanco o plateado, * Con indicador de led, * Temperatura mínima - temperatura máxima 10 °c - 90 °c</t>
  </si>
  <si>
    <t>META 1 88(MOB) *6 Escritorio chico metálico y madera 1,30 x 70 x 75 cm. escritorio de trabajo,estructura metálica y superficie lisa de madera hecha de melanina y/o laminado en doble cara, dos cajones frontales con agarradera y chapas, gomas antideslizantes *3 Escritorio ejecutivo "l" con lateral fabricado en melanina y/o laminado doble cara de 28mm y 16mm, lateral con dos cajones lapiceros y uno de archivo, gomas antideslizantes y chapas, "medidas aprox. (1.60m largo) x (75 alto) x (1.00 ancho) *7 Silla de oficina ejecutiva, giratoria ergonómica, robusta, estable y durable, altura ajustable, color negro en vinipiel  *15 Sillas fijas de visitante silla de estructura metálica con tapones de plástico, asiento grueso y respaldo acojinado reforzado tapizado con tela de alta durabilidad. asiento y respaldo: reforzado con perfil redondo tubular de acero reforzado. *30 Silla secretarial giratoria, en pliana color negra, buena calidad, reforzable, sin brazos y respaldo ajustable *18 Locker metálico doble (2 puertas) color gris dimensiones generales: ancho: 38 cm  profundidad: 45 cm  altura: 180 cm medida puerta: 32 x 88 cm *6 Ventilador de torre ventilador de piso / diseño aerodinámico en forma de torre / función de oscilación / control de encendido y apagado / 5 velocidades de intensidad / temporizador de apagado *3 Carpas de 6 x 3 pagable e impermeable de acero reforzado y lona resistente, en color blanco</t>
  </si>
  <si>
    <t>META 1(M2)* Rehabilitación de la superficie de rodamiento (Repavimentación Asfáltica) en 10,991.60 M2 con capeta asfáltica llevando a cabo las siguientes acciones: Preliminares (Trazo y nivelación para desplante de estructura para vialidad, con equipo de topografía.); fresado de carpeta (máquina perfiladora); carga y acarreo (material producto de demoliciones, cortes y excavaciones); barrido previo al riego de impregnación (emulsión asfáltica RR-2K ); tendido de carpeta asfáltica (colocación de concreto asfáltico templado que incluye renivelación con agregado de 19 mm (3/4) de diámetro a 7.5 cm. de espesor compactado al 95% de su densidad).</t>
  </si>
  <si>
    <t>META 1 (M2)*Rehabilitación de pavimentación en 20,600.00 M2 de mapero en con capeta asfáltica llevando a cabo las siguientes acciones: fresado de carpeta con perfiladora, barrido por medios mecánicos con barredora autopropulsada, mejoramiento del terreno con producto del fresado espesor variable, compactado por medios mecánicos al 95% de su densidad teórica máxima, suministro y aplicación de mezcla asfáltica de 7.5 cm de espesor, colocada con pavimentadora, compactada al 95% de su densidad teórica máxima con compactador de 14 toneladas tipo tandem, riego de impregnación a base de emulsión asfáltica RR 2k a razón de 0.80 LT/M2, así como, del material producto del fresado del lugar indicado por la dependencia al tramo a mapear, transporte de materiales.</t>
  </si>
  <si>
    <t>Meta 1(M2),Rehabilitacion de vialidades secundarias en 5,387.93 M2 con empedrado y adoquín, los trabajos consisten en demolición de área dañada, construcción de base de concreto para a colocación de empedrado,  colocación de adoquin, sellado de juntas y limpieza del área de trabajo.</t>
  </si>
  <si>
    <t xml:space="preserve">     1(LUM)*Rehabilitación de infraestructura de alumbrado de 6,695 luminarias que constan de lámpara led de 100w tensión de alimentación de120-277 v ~, con un peso total máximo de 6.150 kg y dimensiones máximas de largo, ancho y alto respectivamente: 36 cm, 26 cm y 10 cm. tipo de montaje pared o pedestal conjunto óptico herméticamente sellado con sello EPDM y cristal de vidrio plano termotemplado curva fotometrica tipo 7h x 7v / 4h x 4v arreglo de leds (módulo) de 84 diodos emisores de luz leds y lentes depolicarbonato individuales de alta eficacia mínima de 140 lm/w para tipo nema 7h x 7v una eficacia mínima de 130 lm/w para tipo nema 4h x 4v flujo luminoso mínimo de 14 000  lm para tipo nema 7h x7v flujo luminoso mínimo de 13 000 lm para tipo nema 4h x 4v irc &gt; 70 temperatura de color correlacionada de 5 700 k, 5 000 k, 4 000 k, 3 000 k una vida mínima de 150,000 horas.</t>
  </si>
  <si>
    <t>META 1 (KIL)*de Rehabilitación de la infraestructura de la red de drenaje en diversas ubicaciones dentro del perímetro de la demarcación territorial Tlalpan en 1.72 (KIL), trabajos a realizar: Trazo y nivelación para desplante de estructura para vialidad, con equipo de topografía, trazo y nivelación para desplante de estructura para vialidad con equipo de topografía, acarreo en carretilla y descarga primera estación de 20 m., de material producto de la demolición medido en banco, excavación a mano material clase II-A. de 0.00 a 2.00 m de profundidad, conformación y compactación de la capa subrasante al 90% Proctor con apisonadora bailariana, plantilla de concreto hidráulico fraguado normal, resistencia f´c= 100 kg/cm2 de 5 cm de espesor, suministro y colocación de concreto hidráulico fraguado normal, resistencia f'c= 200 kg/cm2, suministro y colocación de acero de refuerzo grado 42, de 9.5 mm (3/8") de diámetro, cimbra acabado común y descimbra en muros, hasta una altura máxima de 4.00 m, suministro, fabricación y colocación de elementos de acero tipo estructural, en parillas, rejillas, marcos y contramarcos de registros, suministro y aplicación de pintura de esmalte alkidalica, en estructuras metalicas para cubiertas, cama de arena para asientos de ductos, incluye: acarreo libre a 20.00 m, relleno de zanjas para tuberias, con material producto de la excavación, suministro, instalación y pruebas de tubo de pvc corrugado para alcantarillado, de 152 mm (12") de diámetro, bacheo</t>
  </si>
  <si>
    <t>META 1(DEP)*Rehabilitación al deportivo Solidaridad, mediante los trabajos de: Rehabilitación integral de las canchas deportivas (soccer, basquetbol y voleybol, así como la barda perimetral del deportivo, instalaciones sanitarias, pintura en columnas, muros y fachadas, entre otros.</t>
  </si>
  <si>
    <t>META 1(PAR)Rehabilitación al Parque Morelos, mediante trabajos de: Rehabilitación integral de firmes, pisos, techumbres, instalaciones instalaciones sanitarias, mobiliario urbano, mantenimiento en áreas deportivas, recreativas, sociales y culturales, pintura en columnas, muros y fachadas, entre otros.</t>
  </si>
  <si>
    <t>META 1(3), Rehabilitación de planteles educativos (Escuelas)  Jardín de Niños Kallinpiltontli, Primaria Alfredo V. Bonfil y Primaria José Socorro Benítez, trabajos a realizar: Acarreos, desmontajes, albañilería, sustitución de loseta en pasillos y aulas, rehabilitación de puertas y mampáras, reparación de barandales, rehabilitación de instalaciones hidráulicas y sanitarias, sustitución de malla ciclónica y portones de acceso, sustitución de cableado eléctrico, cambio de luminarias y balanceo de tableros, reposición de techumbres, rehabilitación de sistema de drenaje, aplicación de pintura en interiores y exteriores e impermeabilización.</t>
  </si>
  <si>
    <t>Se realizarán trabajos para la Construcción, ampliación, rehabilitación, mantenimiento y mejoramiento para el desazolve de la red de drenaje en 1,986 M3 de esta Alcaldía. Trabajos a realizar: retirar del fondo del pozo toda la tierra y basura que fue arrastrada por las lluvias, con el propósito de limpiar la grieta natural por la cual se infiltra el agua que capta al resumidero al subsuelo y se realizará el desazolve por medios mecánicos, como es el uso de malacates en Pozos de Visita y por medio del Camión Vactor.</t>
  </si>
  <si>
    <t>Se realizarán trabajos de Construcción, ampliación, rehabilitación, mantenimiento, mejoramiento en (4) resumideros. Trabajos a realizar: Trazo y nivelación del área en la cual se realizara la excavación de tina y rejillas; posteriormente se realizara el corte y la demolición de la carpeta asfáltica, para continuar con la excavación hasta la profundidad donde se encuentre la grieta, construcción de muros de mamposteria, suministro y colocación de acero de refuerzo para losa tapa, cimbra y descimbrado de losa tapa, colado de losa tapa, construcción de tina para rejillas desarenadores, suministro y colocación de rejillas de acero estructural, se realizan rellenos entre los muros y el ancho de la excavaciones, instalara tubería que conectara las rejillas con el resumidero, se compactaran rellenos y se realizara bacheo.</t>
  </si>
  <si>
    <t xml:space="preserve">META 1 *4 PIE: Se realizarán Trabajos de reparación de fugas en la red secundaria de agua potable en diversas ubicaciones de la Alcaldía Tlalpan. Trabajos a realizar: Rehabilitación de la obra civil en las cajas de válvulas en cruceros, incluye cambio de válvulas de diferentes diámetros y toda la fontanería en el tren de piezas en diferentes ubicaciones de la Alcaldía Tlalpan, de acuerdo a los reportes recibidos.
</t>
  </si>
  <si>
    <t xml:space="preserve">Se realizarán trabajos de Construcción, ampliación, rehabilitación, mantenimiento, mejoramiento en (910 ML) de la red de drenaje en diversas ubicaciones de la Alcaldía Trabajos a realizar: Trazo y nivelación para desplante de estructura para vialidad, con equipo de topografía, trazo y nivelación para desplante de estructura para vialidad con equipo de topografía, acarreo en carretilla y descarga primera estación de 20 m., de material producto de la demolición medido en banco, excavación a mano material clase II-A. de 0.00 a 2.00 m de profundidad, conformación y compactación de la capa subrasante al 90% Proctor con apisonadora bailariana, plantilla de concreto hidráulico fraguado normal, resistencia f´c= 100 kg/cm2 de 5 cm de espesor, suministro y colocación de concreto hidráulico fraguado normal, resistencia f'c= 200 kg/cm2, suministro y colocación de acero de refuerzo grado 42, de 9.5 mm (3/8") de diámetro, cimbra acabado común y descimbra en muros, hasta una altura máxima de 4.00 m, suministro, fabricación y colocación de elementos de acero tipo estructural, en parillas, rejillas, marcos y contramarcos de registros, suministro y aplicación de pintura de esmalte alkidalica, en estructuras metalicas para cubiertas, cama de arena para asientos de ductos, incluye: acarreo libre a 20.00 m, relleno de zanjas para tuberias, con material producto de la excavación, de 152 mm (12") de diámetro, bacheo , con riego de liga e impregnación.
</t>
  </si>
  <si>
    <t>Meta 1 *1 (SPV) Supervisión para la rehabilitación de la infraestructura de la red de drenaje en diversas ubicaciones dentro del perímetro de la demarcación territorial Tlalpan,debido a que la Dirección General de Obras y Desarrollo Urbano, requiere complementar las acciones que se ejecutarán con el recurso otorgado por el Fondo de Aportaciones para la Infraestructura Social (FAIS), con la finalidad de llevar a cabo la contratación de la supervisión externa de los trabajos de rehabilitación de la red de drenaje, como lo establece el artículo 62 del Reglamento de la Ley de Obras Públicas del Distrito Federal, la cual tiene a su cargo la vigilancia, inspección y verificación directas de la ejecución de la obra pública, a través del cumplimiento de las fases: Procuraciones Previas, Actividades Inmersas, Verificación de cumplimiento de calidad de la obra que se supervisa, Control de Programas, Control Presupuestal y Entrega-recepción.</t>
  </si>
  <si>
    <t>Se realizarán Trabajos de mantenimiento y acondicionamiento de Meta 1 (1 INM): un campamento de agua potable ubicado dentro de la Alcaldía Tlalpan. Trabajos a realizar: Mantenimiento y acondicionamiento a la infraestructura civil del campamento de agua potable. Mediante trabajos de mantenimiento a la instalación eléctrica, hidráulica, sanitaria, así como, herrerías, albañilerías, colocación, etc.</t>
  </si>
  <si>
    <t xml:space="preserve">Se realizarán trabajos  para la Construcción, ampliación, rehabilitación, mantenimiento, mejoramiento de META 1 *(5 INM) edificios públicos en 1.- Almacén el Hoyo, 2.- Dirección General de Administración, 3.- Campamento Parques y Jardines, 4.- Campamento de alumbrado Público, 5.- Campamento de drenaje. Trabajos a realizar: Trazo y nivelación, preliminares, albañilerías, estructura, mantenimiento y reparación en instalaciones eléctricas, hidráulicas y sanitarias, herrería y cancelaría, impermeabilización, aplicación de pintura en interiores y exteriores, etc.
</t>
  </si>
  <si>
    <t>Trabajos de rehabilitación de la imagen urbana en (Meta 1)* 1 Mercado Público denominado Artesanías Vasco de Quiroga, dentro de la Alcaldía Tlalpan en Artesanías Vasco de Quiroga ubicado en Av. Insurgentes Sur S/N, colonia Miguel Hidalgo 1ra Sección. Trabajos a realizar: Remozamiento de fachadas dando atención a los daños estructurales que presenta actualmente, accesibilidad para los diferentes sectores de la población, rehabilitación de la imagen urbana, estos trabajos, como parte de las acciones complementarias de los trabajos que se ejecutarán al interior del mercado con el recurso otorgado por la Secretaría de Desarrollo Económico. Incluye   supervisión externa que tienen a su cargo la vigilancia, inspección y verificación directas de la ejecución de la obra pública a ejecutar en apego a lo establecido en el Libro 9A de las Normas de Construcción de la Administración Pública de la Ciudad de México.</t>
  </si>
  <si>
    <t>Trabajos de rehabilitación de la imagen urbana en META (1) un Mercado Público denominado La Paz, dentro de la Alcaldía Tlalpan en Mercado la Paz, ubicado en calle Congreso (Madero) esquina con Guadalupe Victoria, colonia Tlalpan Centro I.Trabajos a realizar: Remozamiento de fachadas dando atención a los daños estructurales que presenta actualmente, accesibilidad para los diferentes sectores de la población, rehabilitación de la imagen urbana, estos trabajos, como parte de las acciones complementarias de los trabajos que se ejecutarán al interior del mercado con el recurso otorgado por la Secretaría de Desarrollo Económico. Incluye supervisión externa que tienen a su cargo la vigilancia, inspección y verificación directas de la ejecución de la obra pública a ejecutar en apego a lo establecido en el Libro 9A de las Normas de Construcción de la Administración Pública de la Ciudad de México.</t>
  </si>
  <si>
    <t>Trabajos de rehabilitación de la imagen urbana en META (1) *1 Mercado Público denominado Plaza Mexicana del Sur, dentro de la Alcaldía Tlalpan en Mercado Plaza Mexicana del Sur, ubicado en Calzada Acoxpa s/n esquina calzada. de Tlalpan, colonia San Lorenzo Huipulco.Trabajos a realizar: Remozamiento de fachadas dando atención a los daños estructurales que presenta actualmente, accesibilidad para los diferentes sectores de la población, rehabilitación de la imagen urbana, estos trabajos, como parte de las acciones complementarias de los trabajos que se ejecutarán al interior del mercado con el recurso otorgado por la Secretaría de Desarrollo Económico. Incluye supervisión externa que tienen a su cargo la vigilancia, inspección y verificación directas de la ejecución de la obra pública a ejecutar en apego a lo establecido en el Libro 9A de las Normas de Construcción de la Administración Pública de la Ciudad de México.</t>
  </si>
  <si>
    <t>Meta 1 (MER) 1* Trabajos de rehabilitación de la imagen urbana en un Mercado Público denominado Lázaro Cárdenas, dentro de la Alcaldía Tlalpan en Mercado Lázaro Cárdenas, ubicado en Acoxpa s/n esquina, Club Necaxa, Coapa, colonia Villa Lázaro Cárdenas .Trabajos a realizar: Remozamiento de fachadas dando atención a los daños estructurales que presenta actualmente, accesibilidad para los diferentes sectores de la población, rehabilitación de la imagen urbana, estos trabajos, como parte de las acciones complementarias de los trabajos que se ejecutarán al interior del mercado con el recurso otorgado por la Secretaría de Desarrollo Económico. Incluye servicios de supervisión externa que tienen a su cargo la vigilancia, inspección y verificación directas de la ejecución de la obra pública a ejecutar en apego a lo establecido en el Libro 9A de las Normas de Construcción de la Administración Pública de la Ciudad de México.</t>
  </si>
  <si>
    <t>Meta 1 (MER) 1* Trabajos de rehabilitación de la imagen urbana en un Mercado Público denominado Comidas Huipulco, dentro de la Alcaldía Tlalpan en Mercado de Comidas Huipulco, ubicado en Acoxpa Calzada de Tlalpan, Calzada Acoxpa , colonia San Lorenzo Huipulco.Trabajos a realizar: Remozamiento de fachadas dando atención a los daños estructurales que presenta actualmente, accesibilidad para los diferentes sectores de la población, rehabilitación de la imagen urbana, estos trabajos, como parte de las acciones complementarias de los trabajos que se ejecutarán al interior del mercado con el recurso otorgado por la Secretaría de Desarrollo Económico. Incluye servicios de supervisión externa que tienen a su cargo la vigilancia, inspección y verificación directas de la ejecución de la obra pública a ejecutar en apego a lo establecido en el Libro 9A de las Normas de Construcción de la Administración Pública de la Ciudad de México.</t>
  </si>
  <si>
    <t>Meta 1 (MER) 1* Trabajos de rehabilitación de la imagen urbana en un Mercado Público denominado San Andrés Totoltepec, dentro de la Alcaldía Tlalpan en Mercado San Andrés Totoltepec, ubicado en 16 de Septiembre s/n casi esquina, Reforma, Pueblo San Andrés Totoltepec.Trabajos a realizar: Remozamiento de fachadas dando atención a los daños estructurales que presenta actualmente, accesibilidad para los diferentes sectores de la población, rehabilitación de la imagen urbana, estos trabajos, como parte de las acciones complementarias de los trabajos que se ejecutarán al interior del mercado con el recurso otorgado por la Secretaría de Desarrollo Económico. Incluye servicios de supervisión externa que tienen a su cargo la vigilancia, inspección y verificación directas de la ejecución de la obra pública a ejecutar en apego a lo establecido en el Libro 9A de las Normas de Construcción de la Administración Pública de la Ciudad de México.</t>
  </si>
  <si>
    <t>Meta 1 (MER) 1* Trabajos de rehabilitación de la imagen urbana en un Mercado Público denominado  Tlalcoligia, dentro de la Alcaldía Tlalpan en Mercado Tlalcoligia, ubicado en Tepehuanos s/n, calle Otomíes colonia Tlalcoligia.Trabajos a realizar: Remozamiento de fachadas dando atención a los daños estructurales que presenta actualmente, accesibilidad para los diferentes sectores de la población, rehabilitación de la imagen urbana, estos trabajos, como parte de las acciones complementarias de los trabajos que se ejecutarán al interior del mercado con el recurso otorgado por la Secretaría de Desarrollo Económico. Incluye servicios de supervisión externa que tienen a su cargo la vigilancia, inspección y verificación directas de la ejecución de la obra pública a ejecutar en apego a lo establecido en el Libro 9A de las Normas de Construcción de la Administración Pública de la Ciudad de México.</t>
  </si>
  <si>
    <t>Trabajos para la construcción, ampliación, rehabilitación, mantenimiento  y  mejoramiento de inmuebles deportivos, culturales, educativos y sociales. META 1 (INM) *32, *1.Jardín De Niños Itzcalli,*2.C.A.M. No. 69,*3.Jardín De Niños Felipe Santiago Xicotencatl,*4.Jardín De Niños Profesor Rafael Ramírez,*5.E.P.Jacinto Canek,*6.E.P. Mauritania,*7.E.P. Emma Godoy,*8.E.P. Antonio Sánchez Molina,*9.E.P. Somalia,*10.E.P. Abel Ortega Flores,*11.E.P. Ateneo De La Juventud,*12.E.P. Cecilio Mijares,*13.Escuela Secundaria No.230 Jesús Mastache Román,*14.E.P. Níger,*15.Escuela Primaria Vidal Alcocer,*16.E.P. Efrén Núñez Mata,*17.E.P. Eliseo Bandala Fernández,*18.E.P. Miguel Ramírez Castañeda,*19.E.P. Tiburcio Montiel,*20.Escuela Secundaria Técnica No 119,*21.E.P.Ignacio Rodríguez Galván,  *22. Escuela Secundaria Técnica No 54,*23.Escuela Secundaria No. 284 Gustavo Cabrera Acevedo,*24.Esc. Sec. Tec. No. 39,*25.E.P. Martín De La Cruz,*26.E.P.Arabia Saudita,*27.E.P. Salvador Trejo Escobedo,*28.E.P. Patria Y Libertad,*29. E.P. Amanda Palafox,*30.E.P. Teofilo Alvarez,*31. J.N. Atenea,*32. E.P. Gral. José Mariano Monterde. Trabajos a realizar: Trazo y nivelación, preliminares, albañilerías, estructura, mantenimiento y reparación en instalaciones eléctricas, hidráulicas y sanitarias, herrería y cancelería, impermeabilización, aplicación de pintura en interiores y exteriores, etc.</t>
  </si>
  <si>
    <t>Meta 1 *130 PIE: Se realizarán Trabajos de reparación de fugas en la red secundaria de agua potable en diversas ubicaciones de la Alcaldía Tlalpan. Trabajos a realizar: Reparación de fugas en la red secundaria de agua potable, en tuberías de 1/2" a 12" en diferentes ubicaciones de la Alcaldía Tlalpan, de acuerdo a los reportes recibidos.  Asi mismo se realizara la supervisión de los trabajos a ejecutar.</t>
  </si>
  <si>
    <t>Se realizarán Trabajos de construcción, rehabilitación y mantenimiento en un espacio público (META 1 *1ESP): en el Parque de Los Ilusos ubicado dentro la Alcaldía Tlalpan. Trabajos a realizar: Trazo y nivelación, preliminares, albañilerías, aplicación de pintura, rehabilitación de la instalación hidráulica, suministro y colocación de bombas, etc.</t>
  </si>
  <si>
    <t>Meta 1 *1 (SPV) Supervisión para la rehabilitación en diversos inmuebles deportivos ubicados dentro del perímetro de la demarcación territorial Tlalpan,debido a que la Dirección General de Obras y Desarrollo Urbano, requiere complementar las acciones que se ejecutarán con el recurso otorgado por el Fondo de Aportaciones para la Infraestructura Social (FAIS), con la finalidad de llevar a cabo la contratación de la supervisión externa de los trabajos de rehabilitación de infraestructura deportiva, como lo establece el artículo 62 del Reglamento de la Ley de Obras Públicas del Distrito Federal, la cual tiene a su cargo la vigilancia, inspección y verificación directas de la ejecución de la obra pública, a través del cumplimiento de las fases: Procuraciones Previas, Actividades Inmersas, Verificación de cumplimiento de calidad de la obra que se supervisa, Control de Programas, Control Presupuestal y Entrega-recepción.</t>
  </si>
  <si>
    <t>Meta 1 *1 (SPV)Supervisión para la rehabilitación de planteles educativos ubicados dentro del perímetro de la demarcación territoria Tlalpan, debido a que la Dirección General de Obras y Desarrollo Urbano, requiere complementar las acciones que se ejecutarán con el recurso otorgado por el Fondo de Aportaciones para la Infraestructura Social (FAIS), con la finalidad de llevar a cabo la contratación de la supervisión externa de los trabajos de rehabilitación de planteles educativos, como lo establece el artículo 62 del Reglamento de la Ley de Obras Públicas del Distrito Federal, la cual tiene a su cargo la vigilancia, inspección y verificación directas de la ejecución de la obra pública, a través del cumplimiento de las fases: Procuraciones Previas, Actividades Inmersas, Verificación de cumplimiento de calidad de la obra que se supervisa, Control de Programas, Control Presupuestal y Entrega-recepción.</t>
  </si>
  <si>
    <t>Meta 1 (INM) 1*Trabajos de construcción, mantenimiento y rehabilitación para la mitigación de riesgos en el CENDI Lomas Hidalgo ubicado en calle Adagio s/n esquina Amatenango, Col. Lomas Hidalgo dentro de la Alcaldía Tlalpan.Trabajos a realizar:  Mitigación de riesgos con la construcción de un muro de contención derivado del alto riesgo de derrumbe de talud de acuerdo a las recomendaciones y dictamen emitido por el Director Responsable de Obra. INCLUYE SERVICIOS DE SUPERVISIÓN EXTERNA</t>
  </si>
  <si>
    <t>Meta 1 (1)*INM Trabajos de construcción, mantenimiento y rehabilitación para la mitigación de riesgos en el CENDI Villa Coapa ubicado en calle Maria Auxiliadora S/N, Col. Ex Hacienda San Juan De Dios dentro de la Alcaldía Tlalpan.Trabajos a realizar:  Mitigación de riesgos con el reforzamiento estructural del inmueble de acuerdo a las recomendaciones y dictamen emitido por el Director Responsable de Obra. Meta 2 (1) Supervisión Externa.</t>
  </si>
  <si>
    <t>Se realizarán trabajos para la Construcción, ampliación, rehabilitación, mantenimiento, mejoramiento de (15 ESP) espacios públicos, asi como proyectos de (3 LUM) alumbrado público en diversas ubicaciones de la Alcaldía. Trabajos a realizar en los espacios públicos: cimentación y nivelación de terreno para el habilitado, armado y colocación de estructura metálica y la colocación de arcotecho, colocación de rejillas al término de las rampas para así capturar las aguas pluviales y controlar la inundación de la zona, Trazo y nivelación, excavación y cimentación, trabajos de albañilería y acabados en general, construcción de elementos para creación de mural temático, construcción de un escenario y cubierta del espacio abierto, rehabilitación y restauración de fachadas en kioskos con trabajos de pintura, trabajos de iluminación, así como protección para muro de contención y adecuación de iluminación, trabajos de balizamiento, colocación de señalamientos verticales y horizontales informativos. Trabajos a realizar en luminarias: Colocación luminarias, Trazo y nivelación; suministro y colocación de tubos y coples conduit; suministro e instalación de cable; conexiones y pruebas; instalación de lámparas; suministro e instalación de pruebas de luminarias completas; construcción de cimiento para poste; construcción de registro; suministro, instalación y pintura de postes; corte con sierra de pavimento, demolición, carga y acarreo producto de la demolición; excavación y relleno; piso de c</t>
  </si>
  <si>
    <t>Meta 1 *1 (SPV)Supervisión para la rehabilitación de la infraestructura de alumbrado público en diversas ubicaciones en el perímetro de la demarcación territorial,debido a que la Dirección General de Obras y Desarrollo Urbano, requiere complementar las acciones que se ejecutarán con el recurso otorgado por el Fondo de Aportaciones para la Infraestructura Social (FAIS), con la finalidad de llevar a cabo la contratación de la supervisión externa de los trabajos de la rehabilitación del alumbrado público, como lo establece el artículo 62 del Reglamento de la Ley de Obras Públicas del Distrito Federal, la cual tiene a su cargo la vigilancia, inspección y verificación directas de la ejecución de la obra pública, a través del cumplimiento de las fases: Procuraciones Previas, Actividades Inmersas, Verificación de cumplimiento de calidad de la obra que se supervisa, Control de Programas, Control Presupuestal y Entrega-recepción.</t>
  </si>
  <si>
    <t>Meta 1 *5 INM: Se realizarán trabajos para la construcción de techumbres en inmuebles educativos ubicados dentro de la Alcaldía Tlalpan. Trabajos a realizar: Trazo y nivelación, corte, demolición, excavación, habilitado de acero de refuerzo, colocación de concreto, acero estructural, soldadura, etc.</t>
  </si>
  <si>
    <t xml:space="preserve">Se realizarán Trabajos de Construcción y Rehabilitación de vialidades M1(3 ESP) mediante urbanismo táctico.
Trabajos a realizar: Colocación de bolardos, balizamiento, guarniciones, banquetas, rampas, colocación de vialetas reflejantes, señalización vial, construcción de reductores de velocidad, luminarias, vegetación y todo lo necesario para su correcta ejecución.
</t>
  </si>
  <si>
    <t xml:space="preserve">Trabajos de construcción, ampliación, rehabilitación, mantenimiento,obra para la mitigación de riesgos, en diversas ubicaciones de la Alcaldía, (META 1) *2 INM educativos los cuales son: *1.- CENDI Miguel Hidalgo ubicado en: Calle Corregidora y Queretaro, S/N, Colonia Miguel Hidalgo, *2.-CENDI El Mirador ubicado en: Calle Tekit esquina Popolnah, Colonia Lomas De Padierna, dentro de la Alcaldía Tlalpan. Trabajos a realizar: Trazo y nivelación, excavación,  muros de mampostería de piedra braza, mejoramiento de terreno, cimbra y decimbra y construcción de muro, colocación de cadena y plantilla de concreto hidráulico, drenes y todo lo necesario para su correcta ejecución.
</t>
  </si>
  <si>
    <t xml:space="preserve">Se realizarán Trabajos de construcción, rehabilitación y mantenimiento en el Deportivo Sánchez Taboada (Meta 1 *1INM). Trabajos a realizar: Trazo y nivelación, preliminares, albañilerías, aplicación de pintura, rehabilitación de la instalación hidráulica,  rehabilitación de la instalación sanitaria, suministro y colocación de bombas, cuarto de máquinas, etc
</t>
  </si>
  <si>
    <t xml:space="preserve">Se realizarán trabajos de ampliación, rehabilitación, mantenimiento, mejoramiento en  de banquetas en diversas ubicaciones de la Alcaldía META 1 (1000 m2), de trabajos a realizar: Trazo y nivelación para desplante de estructura para vialidad, con equipo de topografía, demolición por medios manuales de guarnición y banqueta de concreto simple, carga mecánica, acarreo en camión al primer kilometro y descarga, de material de demolición de concreto hidráulico, volumen medido colocado, acarreo en camión, de material de demolición de concreto, kilómetros subsecuentes, zona urbana, preparación, conformación y compactación en forma manual, de subrasante para banquetas, incluye incorporación de agua, banqueta de 8 cm de espesor de concreto hidráulico, suministrado por proveedor, acabado con volteador en las aristas de banquetas, en tramos alternados, suministro y aplicación en guarnición de pintura de transito a base agua de un solo componente con resinas acrílicas, pigmentos,guardquim vial Traflex, color amarillo de imperquimia y reflejante (microesfera), piso de concreto hidraulico fraguado normal, resistencia fC=150 kg/cm2 a 10 cm de espesor, acabado de estampado de piso de concreto hidraulico, con sistema de impresión, instalación eléctrica y equipamiento urbano.
</t>
  </si>
  <si>
    <t>Se realizarán trabajos de mantenimiento y mejoramiento en tres edificios públicos DE LA Alcaldía Tlalpan (META 1 *3 INM): Dirección General de Obras y Desarrollo Urbano 2.- Edificio de la Alcaldía de Tlalpan No. 1, Col.  Tlalpan Centro, 3.- Dirección General de Asuntos Jurídicos y de Gobierno. Trabajos a realizar: mpermeabilización de losa de azotea, sellado de grietas, retiro de impermeabilizante actual, limpieza y preparación de la superficie.</t>
  </si>
  <si>
    <t>Se realizarán trabajos de Construcción, ampliación, rehabilitación, mantenimiento, mejoramiento en las Vialidades Secundarias en diversas ubicaciones de la Alcaldía Tlalpan META 1 80,000 M2, los trabajos a realizar consisten en: Se realizarán trabajos de trazo y nivelación, se fresará un espesor de 7.5cm de la capa superficial del asfaltó existente, se renivelaran los brocales de los pozos de visita que se encuentren dentro de la sección a intervenir, se hará un barrido de la base para aplicar el riego de liga y tener preparada la superficie para recibir carpeta de mezcla asfáltica templada de 7.5 cm de espesor; así como, compactación de la misma, también se realizará el señalamiento horizontal en los tramos ejecutados.</t>
  </si>
  <si>
    <t>Meta 1 *1 (SPV)Supervisión de los Trabajos de rehabilitación del asfalto en vialidades secundarias en el perímetro de la demarcación territorial, debido a que la Dirección General de Obras y Desarrollo Urbano, requiere complementar las acciones que se ejecutarán con el recurso otorgado por el Fondo de Aportaciones para la Infraestructura Social (FAIS), con la finalidad de llevar a cabo la contratación de la supervisión externa de los trabajos de rehabilitación de de las vialidades secundarias, como lo establece el artículo 62 del Reglamento de la Ley de Obras Públicas del Distrito Federal, la cual tiene a su cargo la vigilancia, inspección y verificación directas de la ejecución de la obra pública, a través del cumplimiento de las fases: Procuraciones Previas, Actividades Inmersas, Verificación de cumplimiento de calidad de la obra que se supervisa, Control de Programas, Control Presupuestal y Entrega-recepción.</t>
  </si>
  <si>
    <t>Obras para la ejecución de Proyectos correspondientes al Presupuesto Participativo en 179 Comités Ciudadanos en diversas ubicaciones del perímetro de la Alcaldía, Obras en  Vialidades, Luminarias, Banquetas y Guarniciones, Espacios Públicos, Drenaje, áreas de U.Habitacionales, etc. en el Marco del Presupuesto Participativo en  107  Comités Ciudadanos en diversas ubicaciones del perímetro de la Alcaldía, con especificaciones que contengan la información necesaria para definir los aspectos para las acciones o trabajos en la zona. Así como el análisis económico de Obra Pública. Es importante mencionar que igualmente se llevarán a cabo los proyectos como incluyendo la Planeación y Diseños de Ingeniería Civil, la planeación y diseños Urbanos, Arquitectónico, como complemento a esto se supervisarán los estudios, proyectos, factibilidades y consultorías verificando el cumplimiento de programas propuestos por los contratistas, control de calidad de ejecución de los trabajos, verificación del cumplimiento de la Ley de Obras Públicas de la Ciudad de México y su reglamento, así como las políticas Administrativas, bases y lineamientos en materia de Obra Pública y de las disposiciones que de ella emanen.</t>
  </si>
  <si>
    <t>Se realizarán trabajos META 1 5,600 (ML), para la Construcción, ampliación, rehabilitación, mantenimiento y mejoramiento de la red de agua potable en diversas ubicaciones de la Alcaldía Tlalpan. Trabajos a realizar: Preliminares incluye: Trazo y nivelación, corte con sierra en pavimento de concreto, demolición de pavimento de concreto, Excavación, Carga y acarreo, Suministro e instalación de tubería, piezas especiales incluye, válvulas, rehabilitación y/o reposición de cajas, bacheo,  concreto, suministro instalación y prueba de toma domiciliaria, sustitución de la línea de agua potable de 100 mm existente por tubería de polietileno de alta densidad.</t>
  </si>
  <si>
    <t>Se realizarán Trabajos de construcción y rehabilitación de la red de agua potable, polígono 1, dentro de la Alcaldía Tlalpan (Meta1 *1,548 ML). Trabajos a realizar: Preliminares incluye: Trazo y nivelación, corte con sierra en pavimento de concreto, demolición de pavimento de concreto, Excavación, Carga y acarreo, Suministro e instalación de tubería, piezas especiales incluye, válvulas, rehabilitación y/o reposición de cajas, bacheo,  concreto, suministro instalación y prueba de toma domiciliaria, sustitución de la línea de agua potable de 100 mm existente por tubería de polietileno de alta densidad. Así mismo se realizara la supervisión de los trabajos a ejecutar.</t>
  </si>
  <si>
    <t>3000</t>
  </si>
  <si>
    <t>energía eléctrica  (3112)</t>
  </si>
  <si>
    <t xml:space="preserve">• Se realizaron acciones tendientes a lograr un ahorro de energía en el Edificio de Vivanco, ubicado en calle Moneda S/N, Tlalpan Centro Esq. Callejón de Allende, al seccionar la instalación eléctrica colocando apagadores.                           
• Se realiza el cambio de luminarias fluorescentes a led.  
• Se giró al inicio de esta administración el Oficio Circular AT/DGA/1975/2021, a través del cual se hacen del conocimiento medidas de austeridad en materia de energía eléctrica, tales como:            
 Mantener sus instalaciones eléctricas en buenas condiciones, libres de objetos pesados o cortantes, realizando revisiones periódicas.           
 Conectar un solo enchufe en cada toma y no usar, en lo posible, extensiones con el fin de no abusar del uso de multicontactos y sobrecargarlos.    
 Apagar las computadoras cuando los servidores públicos se encuentren en periodos largos fuera de sus oficinas o lugares de trabajo.                                                      -
 Desconectar los equipos de cómputo, electrodomésticos y en general cualquier aparato consumidor de energía al concluir la jornada, fines de semana, días festivos o días de ausencia en el lugar. 
 Utilizar las funciones de ahorro energético del sistema operativo de los equipos de cómputo.
 Si utiliza una impresora local (sólo si tiene acceso a ella), se debe apagar siempre que no se esté utilizando.
 Si la impresora es compartida, debe apagarla tras concluir la jornada, fines de semana, días festivos o días de ausencia en el lugar.
 Los servidores públicos no podrán disponer del servicio eléctrico para uso personal o para terceros.
 Apagar las luces al final de la jornada laboral y cuando no se necesiten debido al uso de iluminación natural.
 Mantener limpios los vidrios de las ventanas, para que permita un ingreso mejor de la luz del día y su aprovechamiento, así como abrir cortinas o persianas, según sea el caso.
 No colocar carteles, pegotes, o cualquier otro elemento que reduzca la incidencia de luz dentro de las oficinas.
 Privilegiar el uso de ventilación natural respecto de ventiladores y aires acondicionados, en caso de ser necesaria la utilización de dichos dispositivos, verificar su desconexión al finalizar su uso.
 En caso de contar con electrodomésticos, proporcionarles el mantenimiento preventivo y correctivo necesario, además de privilegiar la sustitución de dichos aparatos privilegiando aquellos que estén certificados como ahorradores de energía..
</t>
  </si>
  <si>
    <t>Al periodo no se ha cuantificado el impacto de las medidas de austeridad implementadas, pues las economias se conocen al final del ejercicio fiscal</t>
  </si>
  <si>
    <t xml:space="preserve">No se han dirigido recursos a otros conceptos de gasto, de haber economias, a la fecha se mantienen en la misma partida presupuestaria. </t>
  </si>
  <si>
    <t>Agua potable (3131)</t>
  </si>
  <si>
    <t xml:space="preserve">• Se giró al inicio de esta administración el Oficio Circular AT/DGA/1975/2021, a través del cual se hacen del conocimiento medidas de austeridad en materia de ahorro de agua, tales como:                                                                                                                                                                 Revisión periódica de las instalaciones para evitar fugas en inodoros, grifos, cisternas y tinacos.
 Revisión mensual del estado físico de medidores y tuberías.
 Al lavarse las manos, cerrar la llave para enjabonarse y solo abrirla para poder enjuagarse. 
 En el caso de comités u otro tipo de reuniones colegiadas, privilegiar el uso de garrafones de 20 litros.
 Para las áreas que cuentan con regaderas, se deben optimizar los tiempos de utilización de las mismas, evitando que el agua se desperdicie. 
</t>
  </si>
  <si>
    <t>Telefonía e Internet (3141, 3171)</t>
  </si>
  <si>
    <t xml:space="preserve">• Se giró al inicio de esta administración el Oficio Circular AT/DGA/1975/2021, a través del cual se hacen del conocimiento medidas de austeridad en materia de telefonía e internet, tales como:                                                                                  Se deberá utilizar preferentemente la Red Privada y prefijos de conectividad entre conmutadores. 
 Se deberá racionalizar el número de extensiones telefónicas en áreas secretariales y comunes, las cuales únicamente contarán con acceso a servicio local.
 Queda estrictamente prohibido aceptar y/o autorizar “llamadas por cobrar”. En el caso de que se actualice el supuesto, el responsable del área deberá asumir el costo económico de dicha acción.
 Se debe privilegiar el uso de nuevas tecnologías para la comunicación interna y externa de la Alcaldía, fomentado la utilización de aplicaciones para mensajería instantánea, llamadas de voz, video llamadas, con el fin de reducir la utilización y dependencia de telefonía tradicional.
 Se continuará con la política de supresión de telefonía celular presente en la Alcaldía desde el inicio de la administración, por lo que no se autorizará la contratación de planes telefónicos celulares ni de internet para servidores públicos con cargo al presupuesto de la Alcaldía. En caso de optar por contratar el servicio, este será con cargo al usuario sin ninguna responsabilidad para la Alcaldía.
 Los servicios de telefonía e internet debe sujetarse a lo estrictamente indispensable y únicamente para uso oficial, por lo que está estrictamente prohibido su utilización para fines distintos al cumplimiento de las metas institucionales.
 Los servidores públicos no podrán disponer del servicio para uso personal o para terceros, quienes lo utilicen para uso no vinculado a su cargo deberán cubrir el costo del servicio.
    </t>
  </si>
  <si>
    <t xml:space="preserve"> 2000, 3000 </t>
  </si>
  <si>
    <t>Papel bond, tóner y equipo de fotocopiado (2111, 3361)</t>
  </si>
  <si>
    <t xml:space="preserve"> • Se giró al inicio de esta administración el Oficio Circular AT/DGA/1975/2021, a través del cual se hacen del conocimiento medidas de austeridad en materia de Papel bond, tóner y equipo de fotocopiado, que consisten:                                                                                                                                                          El consumo promedio mensual de fotocopias deberá reducirse a lo estrictamente necesario instrumentando las siguientes acciones: 
 Prohibirse la solicitud reproducción en fotocopia de documentos que ya posee o genere la Unidad Administrativa, para lo cual dichos documentos se deberán digitalizar, obtener y distribuir por medios electrónicos.
 Distribuir en medios electrónicos las guías, manuales, lineamientos, leyes y cualquier otro documento cuyas finalidades sean consulta interna, capacitación y orientación, así como apoyo para el ejercicio de las atribuciones y funciones de las y los servidores públicos de las Unidades Administrativas. 
 Remitir en medios electrónicos los informes que no estén referidos en un ordenamiento legal y que requieran las distintas Unidades Administrativas. 
 Cuando se emita un oficio, se deberán racionalizar las “copias para conocimiento” que se dirijan a los servidores públicos que requieran conocer el contenido del documento, éstas deberán ser remitidas vía correo electrónico, procurando evitar en la medida de lo posible el envío de los anexos adjuntos a estas copias. 
 A efectos de promover el uso del correo electrónico entre los servidores públicos y de dar a conocer la dirección electrónica de los mismos, en todo documento que signe el servidor público, además de referir su cargo, deberá incluir su dirección de correo electrónico institucional. 
 Cuando se emitan oficios, notas informativas, circulares, informes o cualquier otro documento administrativo, cuya impresión o fotocopiado resulte indispensable, en la medida de lo posible deberán utilizarse las dos caras del papel que se emplee. 
 Se establecerán Centros de Fotocopiado ubicados en lugares estratégicos que permitan controlar, racionalizar y disminuir el consumo de fotocopias al mínimo necesario para su operación. 
 No deberán fotocopiarse revistas, notas, libros, apuntes, mapas, documentos personales y currículas de las y los servidores públicos, de sus familiares o terceros. 
 Se deberá restringir el acceso a las fotocopiadoras, asignando a un responsable para esta función. Se deberá implantar un sistema de control por medio de vales o cualquier otro sistema, determinando el nivel del responsable administrativo facultado para la autorización del servicio. 
 Cuando se emitan circulares y oficios personalizados de carácter general, estos 
deberán distribuirse “acusando recibo” en listados o relaciones que contengan los datos necesarios para garantizar y/o comprobar la entrega. De igual forma, a las copias que se marquen se les deberá anexar el listado o relación antes mencionada, evitando el fotocopiado y envío repetitivo de dicho documento fuente. 
 Habilitar contenedores para papel usado, para su reutilización en la medida de lo posible.
</t>
  </si>
  <si>
    <t>2000</t>
  </si>
  <si>
    <t>Combustible (2611)</t>
  </si>
  <si>
    <t xml:space="preserve">• Se giró al inicio de esta administración el Oficio Circular AT/DGA/1975/2021, a través del cual se hacen del conocimiento medidas de austeridad en materia de ahorro de combustible, que consisten:    
 No se otorgarán aumentos en las dotaciones de combustible.
 Los vehículos y maquinaria deberán contar con la revista interna 2021, para que se les dote de combustible.
 En el caso de los inmuebles que cuentan con instalaciones de gas, deberán reportar en carácter inmediato las fugas o desperfectos que detecten en sus instalaciones, para proceder a su reparación, debiendo eficientar  su consumo.
Vehículos:
 La persona servidora pública que utilice un vehículo oficial será directamente responsable del uso que se haga del mismo.
 Queda prohibido el uso de los vehículos para uso personal o de terceros, quienes lo utilicen para su uso no vinculado a su cargo, deberán reembolsar su costo, sin menoscabo de las responsabilidades administrativas.
 El uso de vehículos oficiales deberá ser única y exclusivamente para fines de servicio en horarios laborales conforme a las cargas de trabajo de cada unidad, por lo que está terminantemente prohibida la utilización de los vehículos con fines particulares o diferentes al cumplimiento de las metas institucionales. Una vez concluida la jornada laboral el vehículo debe ser reguardado en el lugar que la Dirección General correspondiente designe para ello.
 El uso del combustible deberá ser estrictamente para actividades relacionadas con el cumplimiento de las metas institucionales de la Alcaldía, por lo que está estrictamente prohibido su utilización para cualquier otro fin.
</t>
  </si>
  <si>
    <t>Papelería y material de limpieza (2111, 2161)</t>
  </si>
  <si>
    <t xml:space="preserve">• Se giró al inicio de esta administración el Oficio Circular AT/DGA/1975/2021, a través del cual se hacen del conocimiento medidas de austeridad en materia de Papelería y material de limpieza, que consisten:    
 Se debe procurar la utilización óptima de los consumibles proporcionados por la Alcaldía, priorizando la utilización en las áreas de mayor necesidad y solicitando lo estrictamente indispensable para la operación.
 En el caso de folders, sobres, carpetas de archivo y cajas, se debe procurar la reutilización de dichos bienes hasta donde sea posible, por lo que solo procederá su desechamiento cuando ya no sea factible su reutilización.
 Es importante mencionar que, todas las solicitudes de bienes y servicios deberán ser dirigidas a la Dirección General de Administración en los formatos específicos para cada caso, explicado a detalle la necesidad del bien o servicio debidamente justificada contando con las autorizaciones y vistos buenos de los superiores 
o jerárquicos correspondientes, por lo que cualquier documento que no cumpla con los supuestos anteriores no será considerado para su atención.
</t>
  </si>
  <si>
    <t>Unidad Responsable de Gasto: 02 CD 14 Alcaldía Tlalpan</t>
  </si>
  <si>
    <t>12-001</t>
  </si>
  <si>
    <t>Ahuacatitla</t>
  </si>
  <si>
    <t>IECM-DD16-000403/23</t>
  </si>
  <si>
    <t>RED VECINO VIGILANTE</t>
  </si>
  <si>
    <t>12-002</t>
  </si>
  <si>
    <t>Ampliación Miguel Hidalgo 2a Secc.</t>
  </si>
  <si>
    <t>IECM-DD14-000649/23</t>
  </si>
  <si>
    <t>MODIFICACIÓN ESCALERAS CON PASAMANOS Y RESUMIDERO</t>
  </si>
  <si>
    <t>12-003</t>
  </si>
  <si>
    <t>Ampliación Miguel Hidalgo 3a Secc.</t>
  </si>
  <si>
    <t>IECM-DD14-000527/23</t>
  </si>
  <si>
    <t>ARCO TECHO</t>
  </si>
  <si>
    <t>12-004</t>
  </si>
  <si>
    <t>Ampliación Miguel Hidalgo 4a Secc.</t>
  </si>
  <si>
    <t>IECM-DD14-000179/23</t>
  </si>
  <si>
    <t>BANQUETAS Y GUARNICIONES PARA TODA LA COLONIA</t>
  </si>
  <si>
    <t>12-005</t>
  </si>
  <si>
    <t>AMSA</t>
  </si>
  <si>
    <t>IECM-DD19-000715/23</t>
  </si>
  <si>
    <t>CAMELLÓN TRANSMICIONES CENTRO RECREATIVO</t>
  </si>
  <si>
    <t>12-007</t>
  </si>
  <si>
    <t>Arboledas del Sur</t>
  </si>
  <si>
    <t>IECM-DD19-000116/23</t>
  </si>
  <si>
    <t>BANQUETAS PASO FIRME</t>
  </si>
  <si>
    <t>12-008</t>
  </si>
  <si>
    <t>Arenal de Guadalupe</t>
  </si>
  <si>
    <t>IECM-DD19-000001/23</t>
  </si>
  <si>
    <t>RE-ENCARPETADO COLONIA GUADALUPE</t>
  </si>
  <si>
    <t>12-009</t>
  </si>
  <si>
    <t>Arenal Puerta Tepepan</t>
  </si>
  <si>
    <t>IECM-DD19-000362/23</t>
  </si>
  <si>
    <t>RE ENCARPETADO ASFÁLTICO DE LA CDA. DE RÍO SAN BUENAVENTURA Y C. RÍO SAN BUENAVENTURA</t>
  </si>
  <si>
    <t>12-010</t>
  </si>
  <si>
    <t>Atocpa Sur</t>
  </si>
  <si>
    <t>IECM-DD16-000598/23</t>
  </si>
  <si>
    <t>PINTADO DE FACHADAS</t>
  </si>
  <si>
    <t>12-011</t>
  </si>
  <si>
    <t>Ayocatitla, Asunción</t>
  </si>
  <si>
    <t>IECM-DD16-000191/23</t>
  </si>
  <si>
    <t>CÁMARAS DE SEGURIDAD PARA CALLES SEGURAS EN COLONIA AYOCATITLA-ASUNCIÓN</t>
  </si>
  <si>
    <t>12-013</t>
  </si>
  <si>
    <t>Belbedere</t>
  </si>
  <si>
    <t>IECM-DD16-000225/23</t>
  </si>
  <si>
    <t>AMPLIACIÓN DE PARQUE FAMILIAR BELVEDERE PARA HABILITAR UN MÓDULO SANITARIO, CON TANQUE CISTERNA PARA AGUA, LUMINARIAS, BANCAS Y CIRCUITO PARA CAMINAR</t>
  </si>
  <si>
    <t>12-014</t>
  </si>
  <si>
    <t>Bosque de Tepeximilpa</t>
  </si>
  <si>
    <t>IECM-DD14-000319/23</t>
  </si>
  <si>
    <t>PINTURA PARA FACHADAS</t>
  </si>
  <si>
    <t>12-016</t>
  </si>
  <si>
    <t>Bosques del Pedregal</t>
  </si>
  <si>
    <t>IECM-DD16-000410/23</t>
  </si>
  <si>
    <t>MEJOR MOVILIDAD PARA NUESTROS NIÑOS, NIÑAS Y ADULTOS MAYORES</t>
  </si>
  <si>
    <t>12-017</t>
  </si>
  <si>
    <t xml:space="preserve">Calvario Camisetas </t>
  </si>
  <si>
    <t>IECM-DD14-000505/23</t>
  </si>
  <si>
    <t>BARANDALES</t>
  </si>
  <si>
    <t>12-018</t>
  </si>
  <si>
    <t>Cantera Puente de Piedra</t>
  </si>
  <si>
    <t>IECM-DD14-000415/23</t>
  </si>
  <si>
    <t>CANTERA SEGURA: PREVENCIÓN DE POSIBLE DESPRENDIMIEMTO DE ROCAS A TRAVES DE OBRA DE REFORZAMIENTO</t>
  </si>
  <si>
    <t>12-019</t>
  </si>
  <si>
    <t>Chichicaspatl</t>
  </si>
  <si>
    <t>IECM-DD14-000295/23</t>
  </si>
  <si>
    <t>ADQUISICION E INSTALACION DE CALENTADORES SOLARES</t>
  </si>
  <si>
    <t>12-020</t>
  </si>
  <si>
    <t>Chimalcoyotl</t>
  </si>
  <si>
    <t>IECM-DD16-000684/23</t>
  </si>
  <si>
    <t>REPARACIÓN DE LA CALLE HERMANOS PINZÓN</t>
  </si>
  <si>
    <t>12-022</t>
  </si>
  <si>
    <t>Chimilli</t>
  </si>
  <si>
    <t>IECM-DD16-000094/23</t>
  </si>
  <si>
    <t>COLOCACIÓN DE CÁMARAS DE VIGILANCIA EN ALGUNOS LUGARES ESTRATEGICOS DE LA COLONIA</t>
  </si>
  <si>
    <t>12-023</t>
  </si>
  <si>
    <t>Club de Golf México-San Buena Aventura</t>
  </si>
  <si>
    <t>IECM-DD19-000150/23</t>
  </si>
  <si>
    <t>CONTINUAR CON LA INSTALACIÓN DE LUMINARIAS TIPO LED, CON FOTOCELDAS EN LA COLONIA</t>
  </si>
  <si>
    <t>12-024</t>
  </si>
  <si>
    <t>Coapa 2a Sección-Ramos Millán</t>
  </si>
  <si>
    <t>IECM-DD19-000469/23</t>
  </si>
  <si>
    <t>REENCARPETADO DE ZACATEPEC-HUESO Y ENTRECALLES CALIPAN, TAMAZULA Y SAN MIGUELITO</t>
  </si>
  <si>
    <t>12-025</t>
  </si>
  <si>
    <t>Colinas del Bosque-Las Tórtolas</t>
  </si>
  <si>
    <t>IECM-DD19-000720/23</t>
  </si>
  <si>
    <t>CÁMARAS DE VIDEO VIGILANCIA EN MALINCHE Y TEPOZTECO</t>
  </si>
  <si>
    <t>12-026</t>
  </si>
  <si>
    <t>Condominio del Bosque (Fracc)-Bosque de Tlalpan</t>
  </si>
  <si>
    <t>IECM-DD14-000510/23</t>
  </si>
  <si>
    <t>AUMENTO DE MALLA EN BARDA PERIMETRAL</t>
  </si>
  <si>
    <t>12-027</t>
  </si>
  <si>
    <t>Conjunto Urbano Cuemanco (U. Hab.)</t>
  </si>
  <si>
    <t>IECM-DD19-000563/23</t>
  </si>
  <si>
    <t>MANTENIMIENTO DE BOMBAS DE AGUA</t>
  </si>
  <si>
    <t>12-029</t>
  </si>
  <si>
    <t>Cruz del Farol</t>
  </si>
  <si>
    <t>IECM-DD16-000479/23</t>
  </si>
  <si>
    <t>CAMBIO DE LA RED DE AGUA POTABLE DE LA CALLE CRUZ DEL FAROL</t>
  </si>
  <si>
    <t>12-030</t>
  </si>
  <si>
    <t>Cuchilla de Padierna</t>
  </si>
  <si>
    <t>IECM-DD14-000362/23</t>
  </si>
  <si>
    <t>BANQUETAS PARA CUCHILLA</t>
  </si>
  <si>
    <t>12-031</t>
  </si>
  <si>
    <t>Cuilotepec II</t>
  </si>
  <si>
    <t>IECM-DD16-000464/23</t>
  </si>
  <si>
    <t>CÁMARAS DE VIDEO VIGILANCIA</t>
  </si>
  <si>
    <t>12-032</t>
  </si>
  <si>
    <t>Cultura Maya</t>
  </si>
  <si>
    <t>IECM-DD14-000481/23</t>
  </si>
  <si>
    <t>DEPORTE, RECREACION Y JUEGO EN CALLE CULTURA MAYA, CREACION DE ARCOTECHO EN CANCHAS</t>
  </si>
  <si>
    <t>12-033</t>
  </si>
  <si>
    <t xml:space="preserve">Diamante </t>
  </si>
  <si>
    <t>IECM-DD14-000552/23</t>
  </si>
  <si>
    <t>SEGURIDAD PARA TODOS (CON CAMARAS DE VIDEOVIGILANCIA)</t>
  </si>
  <si>
    <t>12-034</t>
  </si>
  <si>
    <t xml:space="preserve">Dolores Tlali </t>
  </si>
  <si>
    <t>IECM-DD16-000609/23</t>
  </si>
  <si>
    <t>ALARMAS VECINALES PARA EL BENEFICIO DE LA COLONIA</t>
  </si>
  <si>
    <t>12-035</t>
  </si>
  <si>
    <t>Ejidos de San Pedro Mártir I (Norte)</t>
  </si>
  <si>
    <t>IECM-DD16-000303/23</t>
  </si>
  <si>
    <t>LUMINARIAS LED PARA LAS CALLES DE EJIDOS DE SAN PEDRO MARTIR</t>
  </si>
  <si>
    <t>12-036</t>
  </si>
  <si>
    <t>El Arenal</t>
  </si>
  <si>
    <t>IECM-DD16-000492/23</t>
  </si>
  <si>
    <t>REENCARPETADO EN LA CALLE MOCTEZUMA DESDE CALLE PROL. MOCTEZUMA HASTA 3A CDA DE MOCTEZUMA</t>
  </si>
  <si>
    <t>12-037</t>
  </si>
  <si>
    <t xml:space="preserve">El Divisadero </t>
  </si>
  <si>
    <t>IECM-DD16-000619/23</t>
  </si>
  <si>
    <t>CONEXION DE RESUMIDERO AL DRENAJE DEL COLEGIO MILITAR POR AGUILUCHOS</t>
  </si>
  <si>
    <t>12-039</t>
  </si>
  <si>
    <t xml:space="preserve">El Zacaton </t>
  </si>
  <si>
    <t>IECM-DD16-000407/23</t>
  </si>
  <si>
    <t>ELABORACIÓN DE FACHADAS PARA TODA LA COLONIA</t>
  </si>
  <si>
    <t>12-040</t>
  </si>
  <si>
    <t>Emilio Portes Gil Pemex Picacho (U. Hab.)</t>
  </si>
  <si>
    <t>IECM-DD14-000526/23</t>
  </si>
  <si>
    <t>PROYECTO ÁREA INFANTIL PEMEX PICACHO</t>
  </si>
  <si>
    <t>12-042</t>
  </si>
  <si>
    <t xml:space="preserve">Ex Hacienda San Juan de Dios </t>
  </si>
  <si>
    <t>IECM-DD19-000030/23</t>
  </si>
  <si>
    <t>CALENTADORES SOLARES SEGUNDA Y TERCERA ETAPA</t>
  </si>
  <si>
    <t>12-043</t>
  </si>
  <si>
    <t>Floresta-Prado-Vergel-Coapa</t>
  </si>
  <si>
    <t>IECM-DD19-000511/23</t>
  </si>
  <si>
    <t>SISTEMA DE VIDEOVIGILANCIA MEDIANTE CIRCUITO CERRADO Y MONITOREO REMOTO/ JUEGOS PARA NIÑOS</t>
  </si>
  <si>
    <t>12-044</t>
  </si>
  <si>
    <t xml:space="preserve">Unidades Habitacionales de Tenorios  </t>
  </si>
  <si>
    <t>IECM-DD19-000185/23</t>
  </si>
  <si>
    <t>RED HIDRÁULICA DE AGUA POTABLE DE CALZADA DE LOS TENORIOS 224</t>
  </si>
  <si>
    <t>12-045</t>
  </si>
  <si>
    <t>FOVISSSTE San Pedro Mártir  (U. Hab.)</t>
  </si>
  <si>
    <t>IECM-DD16-000276/23</t>
  </si>
  <si>
    <t>BARDA DE PIEDRA, EXTERIOR DE LA UNIDAD, EN EL FRENTE</t>
  </si>
  <si>
    <t>12-046</t>
  </si>
  <si>
    <t xml:space="preserve">Fresno </t>
  </si>
  <si>
    <t>IECM-DD14-000069/23</t>
  </si>
  <si>
    <t>CAMARAS DE VIDEOVIGILANCIA</t>
  </si>
  <si>
    <t>12-047</t>
  </si>
  <si>
    <t>Fuentes Brotantes Miguel Hidalgo (U. Hab.)</t>
  </si>
  <si>
    <t>IECM-DD14-000303/23</t>
  </si>
  <si>
    <t>SUSTITUCION Y MANTENIMIENTO A LA RED DE DISTRIBUCION DE AGUA POTABLE INCLUYENDO TUBERIA, VALVULAS Y LO NECESARIO PARA SU FUNCIONAMIENTO</t>
  </si>
  <si>
    <t>12-048</t>
  </si>
  <si>
    <t>Fuentes y Pedregal de Tepepan</t>
  </si>
  <si>
    <t>IECM-DD19-000305/23</t>
  </si>
  <si>
    <t>SUSTITUCIÓN DE RED DE AGUA POTABLE EN CALLE FUENTE TRUM Y CDA. FUENTE TRUM</t>
  </si>
  <si>
    <t>12-049</t>
  </si>
  <si>
    <t>Fuentes del Pedregal</t>
  </si>
  <si>
    <t>IECM-DD14-000253/23</t>
  </si>
  <si>
    <t>REHABILITACION FUENTE PARQUE LOS ILUSOS</t>
  </si>
  <si>
    <t>12-050</t>
  </si>
  <si>
    <t>Granjas Coapa</t>
  </si>
  <si>
    <t>IECM-DD19-000488/23</t>
  </si>
  <si>
    <t>CONSTRUCCIÓN DE SALÓN DE USOS MÚLTIPLES DENTRO DE LA UNIDAD HABITACIONAL CAFETALES 140 EN GRANJAS COAPA</t>
  </si>
  <si>
    <t>12-051</t>
  </si>
  <si>
    <t>Granjas  Coapa Oriente</t>
  </si>
  <si>
    <t>IECM-DD19-000243/23</t>
  </si>
  <si>
    <t>EMBELLECIMIENTO DE ÁREAS VERDES</t>
  </si>
  <si>
    <t>12-053</t>
  </si>
  <si>
    <t>Hacienda San Juan-Rincon de  San Juan-Chimili</t>
  </si>
  <si>
    <t>IECM-DD19-000660/23</t>
  </si>
  <si>
    <t>SEGURIDAD PARA TU FAMILIA</t>
  </si>
  <si>
    <t>12-055</t>
  </si>
  <si>
    <t>Heroes de 1910</t>
  </si>
  <si>
    <t>IECM-DD16-000355/23</t>
  </si>
  <si>
    <t>CAMARAS DE VIDEO VIGILANCIA PARA LAS ZONAS DE MAYOR INDICE DE DELINCUENCIA EN LA COLONIA HEROES DE 1910</t>
  </si>
  <si>
    <t>12-057</t>
  </si>
  <si>
    <t>Hueso Periferico-ISSSFAN No.  7 (U. Habs.)</t>
  </si>
  <si>
    <t>IECM-DD19-000148/23</t>
  </si>
  <si>
    <t>REENCARPETADO</t>
  </si>
  <si>
    <t>12-059</t>
  </si>
  <si>
    <t>Ignacio Chavez  (U. Hab.)</t>
  </si>
  <si>
    <t>IECM-DD19-000579/23</t>
  </si>
  <si>
    <t>COLOCACIÓN DE CÁMARAS DE VIGILANCIA EN PASILLOS, AREAS COMUNES, JUEGOS, CANCHAS Y JARDINES</t>
  </si>
  <si>
    <t>12-060</t>
  </si>
  <si>
    <t>Isidro Fabela  I (Poniente)</t>
  </si>
  <si>
    <t>IECM-DD14-000518/23</t>
  </si>
  <si>
    <t>CAMARAS DE SEGURIDAD</t>
  </si>
  <si>
    <t>12-061</t>
  </si>
  <si>
    <t>Isidro Fabela   (Ampl)</t>
  </si>
  <si>
    <t>IECM-DD14-000528/23</t>
  </si>
  <si>
    <t>ESCALERAS SEGURAS RECONSTRUCCIÓN Y MEJORAMIENTO DE LAS ESCALERAS QUE BAJAN DE CALLE BENITO JUÁREZ AL PARQUE JOSÉ SALCEDO Y LA REPARACIÓN DE 2 MURETES</t>
  </si>
  <si>
    <t>12-062</t>
  </si>
  <si>
    <t>ISSSFAM No. 1 (U. Hab.)-Villa Tlalpan</t>
  </si>
  <si>
    <t>IECM-DD16-000468/23</t>
  </si>
  <si>
    <t>PINTURA EN FACHADA DE EDIFICIOS Y ÁREAS COMUNES</t>
  </si>
  <si>
    <t>12-064</t>
  </si>
  <si>
    <t>Jardines Coapa- Belizario  Dominguez</t>
  </si>
  <si>
    <t>IECM-DD19-000106/23</t>
  </si>
  <si>
    <t>REENCARPETADO DE LA CALLE SEBASTIÁN LERDO DE TEJADA, EN EL SENTIDO DE PROL. DIVISIÓN DEL NORTE A CALZ. DE GUADALUPE</t>
  </si>
  <si>
    <t>12-065</t>
  </si>
  <si>
    <t>Jardinez de San Juan</t>
  </si>
  <si>
    <t>IECM-DD16-000644/23</t>
  </si>
  <si>
    <t>CISTERNAS COMUNALES</t>
  </si>
  <si>
    <t>12-066</t>
  </si>
  <si>
    <t>Jardines del Ajusco</t>
  </si>
  <si>
    <t>IECM-DD14-000287/23</t>
  </si>
  <si>
    <t>CERCA ELECTRIFICADA DE SEGURIDAD</t>
  </si>
  <si>
    <t>12-067</t>
  </si>
  <si>
    <t>Jardines en la Montaña</t>
  </si>
  <si>
    <t>IECM-DD14-000509/23</t>
  </si>
  <si>
    <t>REPARACION DE TODO EL ADOQUINADO DE TODA LA LATERAL DESDE PICHACHO AJUSCO HASTA CAMINO A SANTA TERESA</t>
  </si>
  <si>
    <t>12-068</t>
  </si>
  <si>
    <t xml:space="preserve">Juventud Unida </t>
  </si>
  <si>
    <t>IECM-DD16-000731/23</t>
  </si>
  <si>
    <t>SUSTITUCION DE LA RED HIDRAULICA EN LAS CALLES PIRACANTO, CEDRO Y MIRADOR (HASTA EL ALCANCE PRESUPUESTAL)</t>
  </si>
  <si>
    <t>12-069</t>
  </si>
  <si>
    <t>La Lonja (Barrio)</t>
  </si>
  <si>
    <t>IECM-DD14-000598/23</t>
  </si>
  <si>
    <t>REENCARPETAMIENTO DE LA CALLE PROLONGACION PRIVADA IZTACCIHUATL Y CONCLUSION DE REENCARPETAMIENTO EN TRAMO FALTANTE DE IZTACCIHUATL</t>
  </si>
  <si>
    <t>12-070</t>
  </si>
  <si>
    <t>La Fama</t>
  </si>
  <si>
    <t>IECM-DD14-000486/23</t>
  </si>
  <si>
    <t>COLOCAR CONCRETO HIDRAULICO EN LAS VIALIDADES</t>
  </si>
  <si>
    <t>12-071</t>
  </si>
  <si>
    <t xml:space="preserve">La Guadalupana </t>
  </si>
  <si>
    <t>IECM-DD16-000165/23</t>
  </si>
  <si>
    <t>PAVIMENTACION DE LAS CALLES CERRADA DEL ARCO Y CERRADA 29 DE SEPTIEMBRE</t>
  </si>
  <si>
    <t>12-072</t>
  </si>
  <si>
    <t xml:space="preserve">La Joya </t>
  </si>
  <si>
    <t>IECM-DD14-000218/23</t>
  </si>
  <si>
    <t>SENDERO SEGURO LUMINARIAS</t>
  </si>
  <si>
    <t>12-073</t>
  </si>
  <si>
    <t>La Libertad - Ixtlahuaca</t>
  </si>
  <si>
    <t>IECM-DD16-000295/23</t>
  </si>
  <si>
    <t>PAVIMENTACIÓN CON MATERIÁLES DE CONCRETO</t>
  </si>
  <si>
    <t>12-074</t>
  </si>
  <si>
    <t>La Magdalena Petlacalco (Pblo)</t>
  </si>
  <si>
    <t>N/P</t>
  </si>
  <si>
    <t xml:space="preserve">DELIMITACIÓN PERIMETRAL DEL NUEVO ESPACIO ASIGNADO AL PANTEÓN (CONSTRUCCIÓN DE BARDA EN BASE A LA LEY PANTEONES) HASTA DONDE ALCANCE EL PRESUPUESTO </t>
  </si>
  <si>
    <t>12-075</t>
  </si>
  <si>
    <t>La Palma</t>
  </si>
  <si>
    <t>IECM-DD16-000420/23</t>
  </si>
  <si>
    <t>ALUMBRADO LA PALMA CAMINANDO LIBRE Y SEGURO</t>
  </si>
  <si>
    <t>12-076</t>
  </si>
  <si>
    <t>La Primavera</t>
  </si>
  <si>
    <t>IECM-DD16-000626/23</t>
  </si>
  <si>
    <t>CAMARAS DE VIGILANCIA</t>
  </si>
  <si>
    <t>12-077</t>
  </si>
  <si>
    <t>La Tortuga Xolalpa-Hco Colegio Militar</t>
  </si>
  <si>
    <t>IECM-DD19-000318/23</t>
  </si>
  <si>
    <t>COLOCACION DE ADOCRETO Y BANQUETAS EN EL CIRCUITO DE CERRADA DE CAMINO REAL AL AJUSCO</t>
  </si>
  <si>
    <t>12-079</t>
  </si>
  <si>
    <t>Lomas Altas de Padierna Sur</t>
  </si>
  <si>
    <t>IECM-DD16-000424/23</t>
  </si>
  <si>
    <t>BANQUETAS VERDES CAMINEMOS SEGUROS</t>
  </si>
  <si>
    <t>12-080</t>
  </si>
  <si>
    <t>Lomas de Cuilotepec</t>
  </si>
  <si>
    <t>IECM-DD16-000705/23</t>
  </si>
  <si>
    <t>CÁMARAS DE VIDEO VIGILANCIA PARA EXTERIORES EN LA COLONIA LOMAS DE CUILOTEPEC</t>
  </si>
  <si>
    <t>12-082</t>
  </si>
  <si>
    <t>Lomas de Padierna (Ampl.)</t>
  </si>
  <si>
    <t>IECM-DD14-000111/23</t>
  </si>
  <si>
    <t>RASTRILLADO Y COLOCACION DE CONCRETO HIDRAULICO CON MALLA Y CEPILLADO EN CALLE MACUZPANA</t>
  </si>
  <si>
    <t>12-084</t>
  </si>
  <si>
    <t>Lomas de Texcalatlaco</t>
  </si>
  <si>
    <t>IECM-DD16-000413/23</t>
  </si>
  <si>
    <t>CÁMARAS DE VIDEO VIGILANCIA DE ALTA RESOLUCIÓN</t>
  </si>
  <si>
    <t>12-085</t>
  </si>
  <si>
    <t>Lomas del Pedregal</t>
  </si>
  <si>
    <t>IECM-DD14-000142/23</t>
  </si>
  <si>
    <t>REENCARPETADO DE LA CALLE ICAICHE</t>
  </si>
  <si>
    <t>12-086</t>
  </si>
  <si>
    <t>Lomas Hidalgo</t>
  </si>
  <si>
    <t>IECM-DD14-000668/23</t>
  </si>
  <si>
    <t>ILUMINACIÓN DE SENDEROS SEGUROS EN LOMAS HIDALGO.</t>
  </si>
  <si>
    <t>12-087</t>
  </si>
  <si>
    <t>Los Encinos</t>
  </si>
  <si>
    <t>IECM-DD14-000459/23</t>
  </si>
  <si>
    <t>CÁMARAS DE VIDEOVIGILANCIA EN LUGARES ESTRATÉGICOS EN LA COLONIA ENCINOS</t>
  </si>
  <si>
    <t>12-088</t>
  </si>
  <si>
    <t>Los Pastores</t>
  </si>
  <si>
    <t>IECM-DD16-000640/23</t>
  </si>
  <si>
    <t>PINTURA DE FACHADAS PARA LA COLONIA LOS PASTORES</t>
  </si>
  <si>
    <t>12-089</t>
  </si>
  <si>
    <t>Los Volcanes</t>
  </si>
  <si>
    <t>IECM-DD16-000017/23</t>
  </si>
  <si>
    <t>CONTINUIDAD DE SUMINISTRO E INSTALACIÓN DE CALENTADORES SOLARES DE 12 TUBOS PARA TODA LA COLONIA VOLCANES</t>
  </si>
  <si>
    <t>12-092</t>
  </si>
  <si>
    <t>Ma Esther Zuno de Echeverria-Tlalpuente</t>
  </si>
  <si>
    <t>IECM-DD16-000037/23</t>
  </si>
  <si>
    <t>CAMBIO DE LA RED HIDRÁULICA EN LAS CALLES CERRO TLALPUENTE, CERRO TLALMILLE Y CERRO XITLE</t>
  </si>
  <si>
    <t>12-093</t>
  </si>
  <si>
    <t>Coapa-Villa Cuemanco</t>
  </si>
  <si>
    <t>IECM-DD19-000187/23</t>
  </si>
  <si>
    <t>REMODELACIÓN DE PARQUE</t>
  </si>
  <si>
    <t>12-094</t>
  </si>
  <si>
    <t>Mesa los Hornos, Texcaltenco</t>
  </si>
  <si>
    <t>IECM-DD14-000384/23</t>
  </si>
  <si>
    <t>AREAS RECREATIVAS DE LA CALLE HUISTEPEC Y ANDADOR 7° DE CEHUANTEPEC</t>
  </si>
  <si>
    <t>12-095</t>
  </si>
  <si>
    <t xml:space="preserve">Miguel Hidalgo </t>
  </si>
  <si>
    <t>IECM-DD14-000461/23</t>
  </si>
  <si>
    <t>ENCHULA TU FACHADA</t>
  </si>
  <si>
    <t>12-096</t>
  </si>
  <si>
    <t>Mirados 1a Secc.</t>
  </si>
  <si>
    <t>IECM-DD16-000001/23</t>
  </si>
  <si>
    <t>SUMINISTRO E INSTALACIÓN DE CALENTADORES SOLARES</t>
  </si>
  <si>
    <t>12-097</t>
  </si>
  <si>
    <t>Mirador 2a y 3a Secc.</t>
  </si>
  <si>
    <t>IECM-DD14-000062/23</t>
  </si>
  <si>
    <t>12-099</t>
  </si>
  <si>
    <t>Mirador del Valle</t>
  </si>
  <si>
    <t>IECM-DD16-000092/23</t>
  </si>
  <si>
    <t>MATERIALES PARA REMODELACION DE FACHADAS HASTA DONDE ALCANCE EL PRESUPUESTO</t>
  </si>
  <si>
    <t>12-100</t>
  </si>
  <si>
    <t>Mirador I</t>
  </si>
  <si>
    <t>IECM-DD16-000419/23</t>
  </si>
  <si>
    <t>PARQUE DE JUEGOS INFANTILES MIRADOR I</t>
  </si>
  <si>
    <t>12-101</t>
  </si>
  <si>
    <t>Mirador II</t>
  </si>
  <si>
    <t>IECM-DD16-000203/23</t>
  </si>
  <si>
    <t>ALARMAS, ALARMAS VECINALES PARA POSTES</t>
  </si>
  <si>
    <t>12-102</t>
  </si>
  <si>
    <t>Movimiento Organizado de Tlalpan - El Mirador (Rncda)</t>
  </si>
  <si>
    <t>IECM-DD19-000548/23</t>
  </si>
  <si>
    <t>SUSTITUCIÓN Y MANTENIMIENTO A LA RED DE DISTRIBUCIÓN DE AGUA POTABLE INCLUYENDO TUBERÍA, VÁLVULAS Y LO NECESARIO PARA SU FUNCIONAMIENTO.</t>
  </si>
  <si>
    <t>12-103</t>
  </si>
  <si>
    <t>Narciso Mendoza - Villa Coapa Super Manzana 1 (U. Hab.)</t>
  </si>
  <si>
    <t>IECM-DD19-000714/23</t>
  </si>
  <si>
    <t>REHABILITACIÓN Y REMODELACIÓN DEL ESPACIO DEPORTIVO EN LAS CANCHAS DE MANZANA 1 PARA BENEFICIO DE TODOS LOS VECINOS.</t>
  </si>
  <si>
    <t>12-104</t>
  </si>
  <si>
    <t>Narciso Mendoza-Villa Coapa Super Manzana 2 (U. Hab.)</t>
  </si>
  <si>
    <t>IECM-DD19-000760/23</t>
  </si>
  <si>
    <t>LUMINARIAS SOLARES</t>
  </si>
  <si>
    <t>12-105</t>
  </si>
  <si>
    <t>Narciso Mendoza-Villa Coapa Super Manzana 3 (U. Hab.)</t>
  </si>
  <si>
    <t>IECM-DD19-000122/23</t>
  </si>
  <si>
    <t>NOMBRES DE CALLES, ANDADORES Y EDIFICIOS EN TU COLONIA</t>
  </si>
  <si>
    <t>12-106</t>
  </si>
  <si>
    <t>Narciso Mendoza-Villa Coapa Super Manzana 6 (U. Hab.)</t>
  </si>
  <si>
    <t>IECM-DD19-000213/23</t>
  </si>
  <si>
    <t>REPARACIÓN DE ANDADORES POR HUNDIMIENTOS O DESNIVELACIONES Y GUARNICIONES Y BANQUETAS</t>
  </si>
  <si>
    <t>12-107</t>
  </si>
  <si>
    <t>Narciso Mendoza-Villa Coapa Super Manzana 7 (U. Hab.)</t>
  </si>
  <si>
    <t>IECM-DD19-000134/23</t>
  </si>
  <si>
    <t>MI UNIDAD SEGURA - CAMARAS DE VIGILANCIA DE ALTA RESOLUCION EN ANDADORES Y CALLES DE LA SUPERMANZANA 7 U.H. NARCISO MENDOZA</t>
  </si>
  <si>
    <t>12-108</t>
  </si>
  <si>
    <t>Niño Jesús (Barr.)</t>
  </si>
  <si>
    <t>IECM-DD14-000571/23</t>
  </si>
  <si>
    <t>PREVENCION DEL DELITO PARA LAS VECINAS DE NIÑO JESUS (BARR)</t>
  </si>
  <si>
    <t>12-109</t>
  </si>
  <si>
    <t>Nueva Oriental Coapa- Ex Hacienda Copa</t>
  </si>
  <si>
    <t>IECM-DD19-000438/23</t>
  </si>
  <si>
    <t>MAS SEGURIDAD EN LA COLONIA</t>
  </si>
  <si>
    <t>12-110</t>
  </si>
  <si>
    <t>Nuevo Renacimiento de Axalco</t>
  </si>
  <si>
    <t>IECM-DD16-000588/23</t>
  </si>
  <si>
    <t>CORREDOR SEGURO PARA LA CALLE RÍO</t>
  </si>
  <si>
    <t>12-111</t>
  </si>
  <si>
    <t>Ocotla - Ocotla Chico</t>
  </si>
  <si>
    <t>IECM-DD16-000610/23</t>
  </si>
  <si>
    <t>12-112</t>
  </si>
  <si>
    <t>Oriente (Ampl)</t>
  </si>
  <si>
    <t>IECM-DD16-000298/23</t>
  </si>
  <si>
    <t>ENCARPETADO PARA LA 4A CERRADA DE XOCHITLALLI</t>
  </si>
  <si>
    <t>12-113</t>
  </si>
  <si>
    <t>Paraje 38</t>
  </si>
  <si>
    <t>IECM-DD16-000660/23</t>
  </si>
  <si>
    <t>CÁMARAS DE VIGILANCIA PARA EXTERIOR</t>
  </si>
  <si>
    <t>12-114</t>
  </si>
  <si>
    <t xml:space="preserve">Parques del Pedregal </t>
  </si>
  <si>
    <t>IECM-DD14-000468/23</t>
  </si>
  <si>
    <t>RESCATE DE PARQUES Y AREAS VERDES, EN EL PARQUE UBICADO ENTRE LAS CALLES DE ALBORADA, HONDONADA Y OASIS</t>
  </si>
  <si>
    <t>12-115</t>
  </si>
  <si>
    <t>Parres el Guarda (Pblo.)</t>
  </si>
  <si>
    <t xml:space="preserve">PANTEÓN PARRES EL GUARDA, ENCORTINADOS PARA FOSAS DE INHUMACIÓN </t>
  </si>
  <si>
    <t>12-116</t>
  </si>
  <si>
    <t>Pedregal de las Aguilas</t>
  </si>
  <si>
    <t>IECM-DD16-000078/23</t>
  </si>
  <si>
    <t>NOMENCLATURA PARA TODA LA UNIDAD TERRITORIAL PEDREGAL DE LAS AGUILAS</t>
  </si>
  <si>
    <t>12-117</t>
  </si>
  <si>
    <t>Pedregal de San Nicolas 1a Secc.</t>
  </si>
  <si>
    <t>IECM-DD14-000407/23</t>
  </si>
  <si>
    <t>ENCHULEMOS NUESTRA COLONIA PEDREGAL DE SAN NICOLAS 1A</t>
  </si>
  <si>
    <t>12-118</t>
  </si>
  <si>
    <t>Pedregal de San Nicolas 2a Secc.</t>
  </si>
  <si>
    <t>IECM-DD14-000166/23</t>
  </si>
  <si>
    <t>NOSOTROS DECIDIMOS LO QUE HACE FALTA EN NUESTRA SECCION</t>
  </si>
  <si>
    <t>12-119</t>
  </si>
  <si>
    <t>Pedregal de San Nicolas 3a Secc.</t>
  </si>
  <si>
    <t>IECM-DD14-000284/23</t>
  </si>
  <si>
    <t>HUERTOS URBANOS Y COSECHA DE AGUA DE LLUVIA COMUNITARIA</t>
  </si>
  <si>
    <t>12-121</t>
  </si>
  <si>
    <t>Pedregal de Sta. Úrsula Xitla</t>
  </si>
  <si>
    <t>IECM-DD14-000318/23</t>
  </si>
  <si>
    <t>REPARACIÓN DEL PAVIMENTO DE TODA LA COLONIA SIN EXCEPCIÓN</t>
  </si>
  <si>
    <t>12-124</t>
  </si>
  <si>
    <t xml:space="preserve">Piedra Larga </t>
  </si>
  <si>
    <t>IECM-DD16-000122/23</t>
  </si>
  <si>
    <t>CAMARAS DE SEGURIDAD PARA CALLE 2 CDA DE LAS ROSAS</t>
  </si>
  <si>
    <t>12-125</t>
  </si>
  <si>
    <t xml:space="preserve">Plan de Ayala </t>
  </si>
  <si>
    <t>IECM-DD16-000143/23</t>
  </si>
  <si>
    <t>CÁMARAS DE VIGILANCIA EN TODA LA COLONIA</t>
  </si>
  <si>
    <t>12-127</t>
  </si>
  <si>
    <t>Popular Sta. Teresa</t>
  </si>
  <si>
    <t>IECM-DD14-000177/23</t>
  </si>
  <si>
    <t>REENCARPENTAMIENTO PARA LA COLONIA POPULAR SANTA TERESA, RESTRILLADO Y SUSTICUCIÓN CON CEMENTO HIDRAULICO.</t>
  </si>
  <si>
    <t>12-130</t>
  </si>
  <si>
    <t xml:space="preserve">Prado Coapa 2a Sección </t>
  </si>
  <si>
    <t>IECM-DD19-000312/23</t>
  </si>
  <si>
    <t>EMBELLECIMIENTO ENTRADA Y SALIDA COLONIA PRADO COAPA 2A SECCIÓN (PROLONGACIÓN DIVISIÓN DEL NORTE-HACIENDA SAN JOSÉ VISTA HERMOS)</t>
  </si>
  <si>
    <t>12-131</t>
  </si>
  <si>
    <t>Prado Coapa 3a Sección-Potrero Acoxpa</t>
  </si>
  <si>
    <t>IECM-DD19-000331/23</t>
  </si>
  <si>
    <t>PEATÓN SEGURO (ARREGLO DE BANQUETAS)</t>
  </si>
  <si>
    <t>12-132</t>
  </si>
  <si>
    <t>Progreso Tlalpan</t>
  </si>
  <si>
    <t>IECM-DD16-000378/23</t>
  </si>
  <si>
    <t>REPAVIMENTACIÓN EN LA CALLE MIRAFLORES, DESDE LA CALLE CDA. MIRAFLORES HASTA PROLONGACIÓN JUÁREZ</t>
  </si>
  <si>
    <t>12-133</t>
  </si>
  <si>
    <t xml:space="preserve">Pueblo Quieto </t>
  </si>
  <si>
    <t>IECM-DD14-000581/23</t>
  </si>
  <si>
    <t>REHABILITACION, EQUIPAMIENTO Y AMPLIACION DE ESPACIOS COMUNITARIOS (CENTRO SOCIAL, DEPORTIVO O LAS CANCAS, LECHERIA)</t>
  </si>
  <si>
    <t>12-136</t>
  </si>
  <si>
    <t>Rancho Los Colorines (Fracc.)</t>
  </si>
  <si>
    <t>IECM-DD19-000013/23</t>
  </si>
  <si>
    <t>IMPERMEABILIZACION EDIFICIOS DE UNIDAD RANCHO LOS COLORINES</t>
  </si>
  <si>
    <t>12-137</t>
  </si>
  <si>
    <t>Real del Sur-Villas del Sur-Residencial-Acoxpa</t>
  </si>
  <si>
    <t>IECM-DD19-000420/23</t>
  </si>
  <si>
    <t>PANELES SOLARES PARA REDUCCIÓN DEL PAGO DE ENERGÍA ELÉCTRICA DE ÁREAS COMUNES</t>
  </si>
  <si>
    <t>12-139</t>
  </si>
  <si>
    <t>Residencial Insurgentes Sur (U. Hab.)</t>
  </si>
  <si>
    <t>IECM-DD14-000317/23</t>
  </si>
  <si>
    <t>CONSTRUCCION DE BARDA PERIMETRAL</t>
  </si>
  <si>
    <t>12-142</t>
  </si>
  <si>
    <t>Rincón las Hadas-Villa Royale-Fuentes y Arconada Coapa</t>
  </si>
  <si>
    <t>IECM-DD19-000344/23</t>
  </si>
  <si>
    <t>PINTURA PARA LAS FACHADAS PARA PLAZA DEL ORO</t>
  </si>
  <si>
    <t>12-143</t>
  </si>
  <si>
    <t>Rinconada (U. Hab.)</t>
  </si>
  <si>
    <t>IECM-DD19-000370/23</t>
  </si>
  <si>
    <t>CAMBIOS DE BOMBAS DE CARCAMO Y LIMPIEZA DE REGISTRO DE AGUAS NEGRAS</t>
  </si>
  <si>
    <t>12-145</t>
  </si>
  <si>
    <t>Roca de Cristal</t>
  </si>
  <si>
    <t>IECM-DD14-000081/23</t>
  </si>
  <si>
    <t>CAMARA DE SEGURIDAD WIFI 2MP HD VIDEOVIGILANCIA REMOTA/ALARMA</t>
  </si>
  <si>
    <t>12-146</t>
  </si>
  <si>
    <t>Rómulo Sánchez- San Fernando (Barr)-Peña Pobre</t>
  </si>
  <si>
    <t>IECM-DD14-000606/23</t>
  </si>
  <si>
    <t>NIÑAS, JOVENES, MUJERES Y TODES SEGURAS EN ROMULO SANCHEZ-SAN FERNANDO (BARR) PEÑA POBRE</t>
  </si>
  <si>
    <t>12-147</t>
  </si>
  <si>
    <t>San Andrés Totoltepec (Pblo.)</t>
  </si>
  <si>
    <t>PENDIENTE</t>
  </si>
  <si>
    <t>12-148</t>
  </si>
  <si>
    <t>San Bartolo el Chico</t>
  </si>
  <si>
    <t>IECM-DD19-000743/23</t>
  </si>
  <si>
    <t>COMPRA E INSTALACION DE CALENTADORES SOLARES TERCERA ETAPA</t>
  </si>
  <si>
    <t>12-151</t>
  </si>
  <si>
    <t xml:space="preserve">San Juan Tepeximilpa </t>
  </si>
  <si>
    <t>IECM-DD14-000022/23</t>
  </si>
  <si>
    <t>TERMINACIÓN DE LA RED DE DRENAJE PARA LA CALLE DE BENITO JUÁREZ</t>
  </si>
  <si>
    <t>12-152</t>
  </si>
  <si>
    <t>San Juan Tepeximilpa (Ampl.)</t>
  </si>
  <si>
    <t>IECM-DD14-000373/23</t>
  </si>
  <si>
    <t>CAMARAS DE VIDEOVIGILANCIA PARA EXTERIORES</t>
  </si>
  <si>
    <t>12-153</t>
  </si>
  <si>
    <t xml:space="preserve">San Lorenzo Huipulco </t>
  </si>
  <si>
    <t>IECM-DD19-000549/23</t>
  </si>
  <si>
    <t>CONTINUACION DE CAMARAS DE VIGILANCIA TIPO BALA MOTORIZADAS</t>
  </si>
  <si>
    <t>12-154</t>
  </si>
  <si>
    <t>San Miguel Xicalco (Pblo.)</t>
  </si>
  <si>
    <t>PAVIMENTACIÓN DE UN TRAMO DE AV. DEL TRABAJO</t>
  </si>
  <si>
    <t>12-155</t>
  </si>
  <si>
    <t>San Miguel Ajusco (Pblo.)</t>
  </si>
  <si>
    <t>REHABITACIÓN Y MEJORAMIENTO DEL DEPORTIVO 20 DE NOVIEMBRE</t>
  </si>
  <si>
    <t>12-156</t>
  </si>
  <si>
    <t>San Miguel Tehuisco-Los Angeles Ayometitla</t>
  </si>
  <si>
    <t>IECM-DD16-000677/23</t>
  </si>
  <si>
    <t>CÁMARAS DE VIDEO VIGILANCIA EXTERNA.</t>
  </si>
  <si>
    <t>12-157</t>
  </si>
  <si>
    <t>San Miguel Topilejo (Pblo.)</t>
  </si>
  <si>
    <t>PAVIMENTACIÓN CALLE DEL RASTRO Y AV. CRUZ BLANCA</t>
  </si>
  <si>
    <t>12-158</t>
  </si>
  <si>
    <t>San Nicolas II</t>
  </si>
  <si>
    <t>IECM-DD16-000641/23</t>
  </si>
  <si>
    <t>PINTURA PARA TODAS LAS FACHADAS DE LAS CASAS DE LA COLONIA SAN NICOLAS II</t>
  </si>
  <si>
    <t>12-159</t>
  </si>
  <si>
    <t>San Pedro Apostol (Barr.)</t>
  </si>
  <si>
    <t>IECM-DD14-000639/23</t>
  </si>
  <si>
    <t>SENDERO SEGURO INTEGRAL E INCLUYENTE EN LA CALLE DE SABINO</t>
  </si>
  <si>
    <t>12-160</t>
  </si>
  <si>
    <t>San Pedro Martir (Pblo.)</t>
  </si>
  <si>
    <t xml:space="preserve">REHABILITACIÓN DE EMPADRADO DE LA CALLE ROSAL ENTRE 5 DE MAYO Y LAUREL DEL PUEBLO ORIGINARIO DE SAN PEDRO MÁRTIR </t>
  </si>
  <si>
    <t>12-161</t>
  </si>
  <si>
    <t>Santa Ursula Xitla</t>
  </si>
  <si>
    <t>IECM-DD14-000430/23</t>
  </si>
  <si>
    <t>REENCARPETAMIENTO Y MEJORA DE BANQUETAS</t>
  </si>
  <si>
    <t>12-162</t>
  </si>
  <si>
    <t xml:space="preserve">Santisima Trinidad </t>
  </si>
  <si>
    <t>IECM-DD14-000651/23</t>
  </si>
  <si>
    <t>REEMPLAZAR EL TECHO DE LA PLAZA CÍVICA.</t>
  </si>
  <si>
    <t>12-163</t>
  </si>
  <si>
    <t>Santo Tómas Ajusco (Pblo.)</t>
  </si>
  <si>
    <t>CONTINUIDAD DEL TECHADO DE PLAZA DE TOROS Y LIENZO CHARRO SANTO TOMAS AJUSCO</t>
  </si>
  <si>
    <t>12-164</t>
  </si>
  <si>
    <t>Sauzales Cebadales (U. HAB.)</t>
  </si>
  <si>
    <t>IECM-DD19-000601/23</t>
  </si>
  <si>
    <t>IMPERMEABILIZACIÓN DE AZOTEAS DE LA UNIDAD HABITACIONAL SAUZALES 83</t>
  </si>
  <si>
    <t>12-165</t>
  </si>
  <si>
    <t>Sección XVI</t>
  </si>
  <si>
    <t>IECM-DD19-000127/23</t>
  </si>
  <si>
    <t>CÁMARAS DE VIGILANCIA</t>
  </si>
  <si>
    <t>12-166</t>
  </si>
  <si>
    <t xml:space="preserve">Solidaridad </t>
  </si>
  <si>
    <t>IECM-DD16-000702/23</t>
  </si>
  <si>
    <t>AGUA DE LLUVIA PARA TODOS</t>
  </si>
  <si>
    <t>12-167</t>
  </si>
  <si>
    <t>Tecorral</t>
  </si>
  <si>
    <t>IECM-DD16-000694/23</t>
  </si>
  <si>
    <t>REENCARPETAMIENTO DE LA JOYITA</t>
  </si>
  <si>
    <t>12-168</t>
  </si>
  <si>
    <t>Tenorios Infonavit 1 y 2  (U. Hab.)</t>
  </si>
  <si>
    <t>IECM-DD19-000304/23</t>
  </si>
  <si>
    <t>SUSTITUCION DE LA RED DE AGUA POTABLE ACTUAL, ASÍ COMO CAMBIO DE VÁLVULAS , POR MATERIAL DE ALTA RESISTENCIA COMO POLIETILENO</t>
  </si>
  <si>
    <t>12-170</t>
  </si>
  <si>
    <t>Tepetlica el Alto-3 de Mayo</t>
  </si>
  <si>
    <t>IECM-DD16-000493/23</t>
  </si>
  <si>
    <t>MÁS SEGURIDAD EN NUESTRA COLONIA CON CÁMARAS DE VIGILANCIA</t>
  </si>
  <si>
    <t>12-171</t>
  </si>
  <si>
    <t>Tepetongo</t>
  </si>
  <si>
    <t>IECM-DD14-000066/23</t>
  </si>
  <si>
    <t>PINTURA ANTIGRAFITIS EN PUERTAS Y ZAGUANES PRINCIPALES EN TODA LA UNIDAD TERRITORIAL</t>
  </si>
  <si>
    <t>12-172</t>
  </si>
  <si>
    <t>Tetenco (Pje.)</t>
  </si>
  <si>
    <t>IECM-DD16-000455/23</t>
  </si>
  <si>
    <t>RENOVACIÓN DE LA RED HIDRÁULICA DE LA CALLE CERRADA DE FLOR SILVESTRE, CALLEJÓN LAS TORRES , TERCERA CERRADA DE CALLEJÓN LAS TORRES, ETAPA 1 Y 2</t>
  </si>
  <si>
    <t>12-173</t>
  </si>
  <si>
    <t xml:space="preserve">Tezontitla </t>
  </si>
  <si>
    <t>IECM-DD16-000685/23</t>
  </si>
  <si>
    <t>CÁMARAS DE VIDEOVIGILANCIA PARA LAS CALLES DE TEZONTITLA</t>
  </si>
  <si>
    <t>12-174</t>
  </si>
  <si>
    <t xml:space="preserve">Tezontitla - El Calvario (Ampl.) </t>
  </si>
  <si>
    <t>IECM-DD16-000118/23</t>
  </si>
  <si>
    <t>ALARMAS SONORAS PARA HABITANTES DE TEZONTITLA EL CALVARIO (AMPL)</t>
  </si>
  <si>
    <t>12-175</t>
  </si>
  <si>
    <t xml:space="preserve">Tlalcoligia </t>
  </si>
  <si>
    <t>IECM-DD16-000729/23</t>
  </si>
  <si>
    <t>ENCARPETADO Y MANTENIMIENTO A LA CALLE YAQUIS PARA BENEFICIO DEL TRANSITO DE LA COLONIA</t>
  </si>
  <si>
    <t>12-176</t>
  </si>
  <si>
    <t xml:space="preserve">Tlalmille </t>
  </si>
  <si>
    <t>IECM-DD16-000618/23</t>
  </si>
  <si>
    <t>VECINOS SEGUROS EN LA UNIDAD TERRITORIAL TLALMILLE</t>
  </si>
  <si>
    <t>12-177</t>
  </si>
  <si>
    <t>Tlalpan Centro</t>
  </si>
  <si>
    <t>IECM-DD14-000694/23</t>
  </si>
  <si>
    <t>SENDERO SEGURO CON ANDADOR EN ONCE MARTIRES Y RESUMIDERO EN MAGISTERIO Y LUMINARIAS LED CALLEJON SAN FERNANDO</t>
  </si>
  <si>
    <t>12-180</t>
  </si>
  <si>
    <t xml:space="preserve">Toriello Guerra </t>
  </si>
  <si>
    <t>IECM-DD14-000255/23</t>
  </si>
  <si>
    <t>NODO CULTURAL TORIELLO GUERRA</t>
  </si>
  <si>
    <t>12-181</t>
  </si>
  <si>
    <t xml:space="preserve">Torres de Padierna </t>
  </si>
  <si>
    <t>IECM-DD14-000167/23</t>
  </si>
  <si>
    <t>CONSTRUCCION DE UN ANDADOR CON BOLARDOS</t>
  </si>
  <si>
    <t>12-182</t>
  </si>
  <si>
    <t>Tres Fuentes (U. Hab.)</t>
  </si>
  <si>
    <t>IECM-DD19-000449/23</t>
  </si>
  <si>
    <t>CONTENEDORES DE BASURA</t>
  </si>
  <si>
    <t>12-183</t>
  </si>
  <si>
    <t xml:space="preserve">Valle de Tepepan </t>
  </si>
  <si>
    <t>IECM-DD19-000261/23</t>
  </si>
  <si>
    <t>ILUMINARIAS EN ZONAS PERIMETRALES Y CALLES INTERIORES DE MAYOR NECESIDAD E ILUMINACIÓN LED DE CAMINOS PEATONALES MAS TRANSITADOS.</t>
  </si>
  <si>
    <t>12-184</t>
  </si>
  <si>
    <t xml:space="preserve">Valle Escondido </t>
  </si>
  <si>
    <t>IECM-DD19-000555/23</t>
  </si>
  <si>
    <t>MEJORAMIENTO DE VIALIDADES EN VALLE ESCONDIDO</t>
  </si>
  <si>
    <t>12-185</t>
  </si>
  <si>
    <t xml:space="preserve">Valle Verde </t>
  </si>
  <si>
    <t>IECM-DD16-000462/23</t>
  </si>
  <si>
    <t>CÁMARAS DE VIDEO VIGILANCIA PARA REFORZAR SISTEMA EXISTENTE</t>
  </si>
  <si>
    <t>12-186</t>
  </si>
  <si>
    <t>Verano</t>
  </si>
  <si>
    <t>IECM-DD16-000280/23</t>
  </si>
  <si>
    <t>CONTINUIDAD CÁMARAS DE VIGILANCIA EN LA COLONIA VERANO</t>
  </si>
  <si>
    <t>12-188</t>
  </si>
  <si>
    <t>Vergel de Coyoacan -Vergel del Sur</t>
  </si>
  <si>
    <t>IECM-DD19-000536/23</t>
  </si>
  <si>
    <t>CONTINUACION DEL SISTEMA DE RIEGO POR ASPERSION CON AGUA TRATADA DE LOS 5 MODULOS DEL PARQUE VERGELES</t>
  </si>
  <si>
    <t>12-191</t>
  </si>
  <si>
    <t>Villa Coapa (Rdcial.)</t>
  </si>
  <si>
    <t>IECM-DD19-000537/23</t>
  </si>
  <si>
    <t>POR UNA COLONIA MAS SEGURA</t>
  </si>
  <si>
    <t>12-193</t>
  </si>
  <si>
    <t>Villa del Puente Fovissste (U. Hab.)</t>
  </si>
  <si>
    <t>IECM-DD19-000069/23</t>
  </si>
  <si>
    <t>BANQUETAS FRESALES</t>
  </si>
  <si>
    <t>12-194</t>
  </si>
  <si>
    <t xml:space="preserve">Villa Lazaro Cardenas </t>
  </si>
  <si>
    <t>IECM-DD19-000458/23</t>
  </si>
  <si>
    <t>PAVIMENTACIÓN Y BANQUETAS DE CALLE SAN CARLOS</t>
  </si>
  <si>
    <t>12-195</t>
  </si>
  <si>
    <t>Villa Olimpica Liberador Miguel Hidalgo (U. Hab.)</t>
  </si>
  <si>
    <t>IECM-DD14-000642/23</t>
  </si>
  <si>
    <t>DESCOPEO DE ARBOLES Y RETIRO DE ARBOLES ENFERMOS</t>
  </si>
  <si>
    <t>12-198</t>
  </si>
  <si>
    <t xml:space="preserve">Vistas del Pedregal </t>
  </si>
  <si>
    <t>IECM-DD16-000277/23</t>
  </si>
  <si>
    <t>TECHUMBRE CANCHITAS DE VISTAS DEL PEDREGAL</t>
  </si>
  <si>
    <t>12-199</t>
  </si>
  <si>
    <t xml:space="preserve">Viveros de Coactetlan </t>
  </si>
  <si>
    <t>IECM-DD16-000101/23</t>
  </si>
  <si>
    <t>CAMARAS DE VIGILANCIA EN TODA LA UNIDAD TERRITORIAL</t>
  </si>
  <si>
    <t>12-200</t>
  </si>
  <si>
    <t>Xaxacalco</t>
  </si>
  <si>
    <t>IECM-DD16-000218/23</t>
  </si>
  <si>
    <t>REENCARPETADO EN CALLE ARENAL</t>
  </si>
  <si>
    <t>12-201</t>
  </si>
  <si>
    <t>Xaxalipac</t>
  </si>
  <si>
    <t>IECM-DD16-000284/23</t>
  </si>
  <si>
    <t>CÁMARAS DE SEGURIDAD PARA XAXALIPAC</t>
  </si>
  <si>
    <t>12-202</t>
  </si>
  <si>
    <t>Zacatienda</t>
  </si>
  <si>
    <t>IECM-DD16-000569/23</t>
  </si>
  <si>
    <t>PINTURA DE FACHADA COMEX ANTI GRIFFITI</t>
  </si>
  <si>
    <t>12-204</t>
  </si>
  <si>
    <t>Zapote - Luis Donaldo Colosio (U. habs.)</t>
  </si>
  <si>
    <t>IECM-DD14-000324/23</t>
  </si>
  <si>
    <t>PROYECTO PARTICIPATIVO DE IMPERMIABILIZACION, PINTURA Y CASETA EN LAS UNIDADES HABITACIONALES ZAPOTE I, II, III, Y U.H COLOSIO</t>
  </si>
  <si>
    <t>12-205</t>
  </si>
  <si>
    <t>2 de  Octubre</t>
  </si>
  <si>
    <t>IECM-DD16-000510/23</t>
  </si>
  <si>
    <t>PARQUE 2 DE OCTUBRE 2</t>
  </si>
  <si>
    <t>12-208</t>
  </si>
  <si>
    <t>San Miguel Toxiac</t>
  </si>
  <si>
    <t>IECM-DD16-000514/23</t>
  </si>
  <si>
    <t>SEGUNDA ETAPA DE CAMARAS. VISION NOCTURNA CON SUFICIENTE CABLE PARA LA COLOCACION DE LAS CAMARAS. COLOCADAS EN LOS PUNTOS INDICADOS.</t>
  </si>
  <si>
    <t>12-209</t>
  </si>
  <si>
    <t>Heroes de Padierna  I</t>
  </si>
  <si>
    <t>IECM-DD14-000690/23</t>
  </si>
  <si>
    <t>LUMINARIAS Y BANQUETAS CON GUARNICIÓN EN PUNTOS ESTRATÉGICOS</t>
  </si>
  <si>
    <t>12-210</t>
  </si>
  <si>
    <t>Heroes de Padierna  II</t>
  </si>
  <si>
    <t>IECM-DD14-000621/23</t>
  </si>
  <si>
    <t>BANQUETAS HEROES</t>
  </si>
  <si>
    <t>12-211</t>
  </si>
  <si>
    <t>Lomas de Pardierna I</t>
  </si>
  <si>
    <t>IECM-DD14-000683/23</t>
  </si>
  <si>
    <t>ALARMAS INTELIGENTES CON CÁMARA DE VIDEOVIGILANCIA</t>
  </si>
  <si>
    <t>12-212</t>
  </si>
  <si>
    <t>Lomas de Padierna II</t>
  </si>
  <si>
    <t>IECM-DD14-000314/23</t>
  </si>
  <si>
    <t>EN PROTECCIÓN DE SEGURIDAD ALUMBRADO CORREDOR CANCUN PARA NUESTROS JOVENES DE LA SECUNDARIA TAC.93 Y VECINOS</t>
  </si>
  <si>
    <t>12-213</t>
  </si>
  <si>
    <t>Pedregal de San Nicolas 4a Secc. I</t>
  </si>
  <si>
    <t>IECM-DD14-000043/23</t>
  </si>
  <si>
    <t>ADQUISICION E INSTALACION DE CALENTADORES SOLARES DE 15 TUBOS MARCA GLOBAL ENERGY</t>
  </si>
  <si>
    <t>12-214</t>
  </si>
  <si>
    <t>Pedregal de San Nicolas 4a Secc. II</t>
  </si>
  <si>
    <t>IECM-DD14-000187/23</t>
  </si>
  <si>
    <t>PENSANDO EN TU SEGURIDAD ÉCHALE UN OJO AL PEDREGAL 4TA SECC II</t>
  </si>
  <si>
    <t>12-215</t>
  </si>
  <si>
    <t>Belizario Domunguez</t>
  </si>
  <si>
    <t>IECM-DD19-000363/23</t>
  </si>
  <si>
    <t>CÁMARAS DE VIGILANCIA PARA LA COLONIA</t>
  </si>
  <si>
    <t>12-216</t>
  </si>
  <si>
    <t>La Magueyera</t>
  </si>
  <si>
    <t>IECM-DD16-000227/23</t>
  </si>
  <si>
    <t>PINTURA DE FACHADAS EN CALLES DE LA UNIDAD TERRITORIAL</t>
  </si>
  <si>
    <t>12-217</t>
  </si>
  <si>
    <t>Narciso Mendoza Villa Coapa Super Manzana 8 (U. Hab.)</t>
  </si>
  <si>
    <t>IECM-DD19-000308/23</t>
  </si>
  <si>
    <t>CONTINUACION DEL PROYECTO GANADOOR DEL2022. CONTINUACION DE LA RED HIDRAULICA EN LA CALLE DE ABREVADEO CAMBIO DE TUBOS Y OBRA BACHEO A PARTIR DE REG</t>
  </si>
  <si>
    <t>12-218</t>
  </si>
  <si>
    <t>Conjunto Habitacionl Pedregal del Lago</t>
  </si>
  <si>
    <t>IECM-DD14-000114/23</t>
  </si>
  <si>
    <t>MANTENIMIENTO Y CONSERVACION DE IMPERMEABILIZANTE EN AZOTEAS DE ESTACIONAMIENTOS E IMPERMEABILIZACION DE LOSA DE ESTACIONAMIENTO SIN IMPERMEABILIZAR</t>
  </si>
  <si>
    <t>12-219</t>
  </si>
  <si>
    <t>Ejidos de San Pedro Mártir II (Sur)</t>
  </si>
  <si>
    <t>IECM-DD16-000151/23</t>
  </si>
  <si>
    <t>PAVIMENTACIÓN EN LA COLONIA EJIDOS DE SAN PEDRO MARTIR II (SUR) ALCANCE PRESUPESTAL</t>
  </si>
  <si>
    <t>12-220</t>
  </si>
  <si>
    <t>Isidro Fabela II (Oriente)</t>
  </si>
  <si>
    <t>IECM-DD14-000418/23</t>
  </si>
  <si>
    <t>LUMINARIAS, REHABILITACION Y RECUPERACION DE AREAS COMUNES DE ISIDRO FABELA</t>
  </si>
  <si>
    <t>12-221</t>
  </si>
  <si>
    <t>Loma Bonita-Ampliacion Tepeximilpa</t>
  </si>
  <si>
    <t>IECM-DD14-000496/23</t>
  </si>
  <si>
    <t>REHABILITACION DE LOS ANDADORES 1-2-3-4-5-6</t>
  </si>
  <si>
    <t>12-222</t>
  </si>
  <si>
    <t>Lomas de Tepemecatl</t>
  </si>
  <si>
    <t>IECM-DD16-000683/23</t>
  </si>
  <si>
    <t>PINTURA PARA FACHADA PARA TODA LA COLONIA LOMAS DE TEPEMECATL</t>
  </si>
  <si>
    <t>12-223</t>
  </si>
  <si>
    <t>Residencial Fuentes de Cantera (U. Hab.)</t>
  </si>
  <si>
    <t>IECM-DD14-000138/23</t>
  </si>
  <si>
    <t>IMPERMEABILIZACION Y PINTURA DE EDIFICIOS</t>
  </si>
  <si>
    <t>12-224</t>
  </si>
  <si>
    <t>Atocpan</t>
  </si>
  <si>
    <t>IECM-DD16-000700/23</t>
  </si>
  <si>
    <t>ALARMAS VECINALES PARA ATOCPA</t>
  </si>
  <si>
    <t>12-225</t>
  </si>
  <si>
    <t>Chimalli</t>
  </si>
  <si>
    <t>IECM-DD19-000322/23</t>
  </si>
  <si>
    <t>CÁMARAS DE VIDEOVIGILANCIA PARA CONTROL VEHICULAR E IMPERMEABILIZACIÓN DEL SALÓN DE EVENTOS, Y CAMBIO DE TINACO ROTOPLAS DE 1,100 LTS.</t>
  </si>
  <si>
    <t>12-226</t>
  </si>
  <si>
    <t>La  venta-Ampliación La Venta</t>
  </si>
  <si>
    <t>IECM-DD16-000502/23</t>
  </si>
  <si>
    <t>CÁMARAS PARA TODOS</t>
  </si>
  <si>
    <t>4000</t>
  </si>
  <si>
    <t>6000</t>
  </si>
  <si>
    <t>Tlalpan</t>
  </si>
  <si>
    <t>La joya, Santo Tomás Ajusco, Magdalena Petlacalco, Villa Lázaro cárdenas, Narcizo Méndoza, San Miguel Topilejo,San Miguel Xicalco,San Pedro Mártir, San Andrés Totoltepec, 2 de Octubre, Miguel Hidalgo era Sección, Cucuchilla Padierna, Chimilli, Nueva Oriental Coapa, Nueva Vergel Coapa, Chimalcoyotl, Santa Úrsula Xitla,Miguel Hidalgo 2da sección, Fuentes Brotantes, Fuentes Tepepan, Tecorral, Valle Verde, Plan de Ayala, El Mirador, Tlacología,Isidro Fabela, Pedregal San Nicolás, Miguel Hidalgo 3ra sección y Pedregal San Nicolás 1era sección.</t>
  </si>
  <si>
    <t>El Mirador 1a Sección, Lomas de Padierna I, Los Volcanes, Pedregal de San Nicolas 4a Sección, Rinconada las Hadas, San Andrés Totoltepec, San Miguel Topilejo, San Miguel Xicalco, San Pedro Mártir, Santo Tomas Ajusco y Tlalcoligia 5to Cajon Chicoco (Pertenecinte a la Alcaldía Xochimilco).</t>
  </si>
  <si>
    <t>Ubicación de Centros de Artes y Oficios (CAO), los cuales son espacios de encuentro comunitario, sin dejar de lado todas las colonias de la Alcaldía de Tlalpan. Actualmente 
se cuenta con 4 de ellos: 1) CAO de Tiempo Nuevo, ubicado en la colonia Miguel Hidalgo 2da sección, 2) CAO de Ajusco Medio, ubicado en la colonia Cultura Maya, 3) CAO del Pueblo, ubicado en el pueblo de San Miguel Xicalco y, 4) el CAO de la colonia de Mesa los Hornos. Asi como en los pueblos de San Pedro Mártir, San Andrés Totoltepec, San Miguel Topilejo, San Miguel Ajusco y Santo Tomas Ajusco; 
en las colonias: Miguel Hidalgo en 
sus diferentes secciones y de Torres de Padierna, Lomas de Padierna, Héroes de Padierna, Isidro Fabela y San Lorenzo 
Huipulco.</t>
  </si>
  <si>
    <t>2-6-3-329-S234</t>
  </si>
  <si>
    <t>Programa Social: "Activando Tlalpan"</t>
  </si>
  <si>
    <t xml:space="preserve">Gaceta Oficial de la Ciudad de México N° 1043 BIS del 13 de Febrero de 2023. </t>
  </si>
  <si>
    <t xml:space="preserve">Juan Tepeximilpa, Juventud Unida, Popular Santa Teresa, Pedregal de San Nicolás 4a Sección, Pedregal de San Nicolás 2a Sección, Torres de Padierna, Chichicáspatl, Sector XVII, Bosques del Pedregal, Vistas del Pedregal, Lomas de Cuilotepec, Dos de Octubre, Lomas de Padierna Sur, Belvedere, Mirador II, Chimilli, Cruz del Farol, El Zacatón, San Nicolás II, Zorros Solidaridad, Paraje 38, Primavera, Verano, Cultura Maya, Cuchilla de Padierna, Tlalmille, Pueblo de San Andrés Totoltepec, Pueblo de San Miguel Xicalco, Pueblo de La Magdalena Petlacalco, Pueblo de San Miguel Ajusco, Pueblo de Santo Tomás Ajusco, Pueblo de San Miguel Topilejo, Pueblo de Parres el Guarda; Isidro Fabela, Ampliación Isidro Fabela, Toriello Guerra, Barrio San Pedro Apostol, El Mirador 3a Sección, El Mirador 2a Sección, El Mirador 1a Sección, Pedregal de Santa Úrsula Xitla, Tlalcoligia, Los Volcanes,  AMSA,  Ex Hacienda San Juan de Dios, Guadalupe Tlalpan, Pueblo de San Pedro Mártir, Ejidos de San Pedro Mártir, Lomas de Padierna, Pedregal de San Nicolás 3a Sección, Héroes de Padierna, Pedregal de San Nicolás 4a Sección, Los Encinos, Lomas del Pedregal, Miguel Hidalgo 4a Sección, Miguel Hidalgo 3a Sección, Miguel Hidalgo 1a Sección,  La Palma, María Esther Zuno de Echeverría.
</t>
  </si>
  <si>
    <t xml:space="preserve">Apoyo </t>
  </si>
  <si>
    <t>20,000 personas usuarias, de entre 5 y 95 años, habitantes
preferentemente de Tlalpan.
y 67 personas facilitadoras de servicios.</t>
  </si>
  <si>
    <t>Programa Social: "Alianza con Tlalpan"</t>
  </si>
  <si>
    <t>Granjas Coapa, Ejidos de San Pedro Mártir, San Miguel Xicalco, Isidro Fabela, Cuchillas de Padierna, Lomas del Pedregal, San Miguel Topilejo, Belvedere, Lomas Altas de Padierna, Miguel Hidalgo 3ra. Sección, Parres el Guarda, San Pedro Mártir, Miguel Hidalgo, Mirador I, La Joya, Cumbres de Tepetongo, Miguel Hidalgo 1ra. Sección, Pedregal de San Nicolás 2da. Sección, Ampliación Miguel Hidalgo 4ta. Sección, Pedregal de San Nicolás 4ta. Sección, Ampliación Miguel Hidalgo 3ra. Sección, Pedregal de San Nicolás 3ra. Sección, Volcanes, Santo Tomas Ajusco, Ampliación Lomas de Padierna, Zacatón, Mirador II, Lomas de Cuilotepec II, Jardines del Ajusco, Lomas de Padierna Sur, Miguel Hidalgo 4ta. Sección, Los Encinos, Lomas de Padierna II, Pedregal de San Nicolás 1ra. Sección, 2 de Octubre, Bosques del Pedregal, Miguel Hidalgo 3ra. Sección, Cultura Maya, 'Fuentes Brotantes, Cantera Puente de Piedra, Tlalcoligia, Plan de Ayala, Cruz del Farol, Barrio la Lonja, Popular Santa Teresa, Tecorral, San Andrés Totoltepec, San Miguel Ajusco, Chimalcoyoc, San Lorenzo Huipulco, Belisario Domínguez, Sección XVI, Tlalpan Centro, Hacienda de San juan de Dios, Valle Escondido, Rinconada Coapa, Magdalena Petlacalco, Ex Hacieda Coapa, Divisadero, Mirador del Valle, Ciudad Jardin, Tlalmille, Narciso Mendoza, Héroes de Padierna, Los Ángeles, San Nicolás 1ra. Sección, Santa Úrsula Xitla, Tezontitla, Miguel Hidalgo 3ra. Sección, Arena Guadalupe, Mesa los Hornos, Juventud Unida, Miguel Hidalgo 3ra. Sección, Villa Coapa, Valle de Tepepan, Pedregal de Santa Úrsula Xitla, Rinconada del Mirador, Chimilli, Lomas de Tepemecatl, Rinconada Coapa 1ra. Sección.</t>
  </si>
  <si>
    <t>250,000 personas usuarias finales y 260 personas beneficiaras facilitadoras de servicios.</t>
  </si>
  <si>
    <t>2-6-2-330-S235</t>
  </si>
  <si>
    <t>Programa Social: "Alianzas entre Gente Grande"</t>
  </si>
  <si>
    <t>2 de Octubre, Ahuacatitla, Ampl Miguel Hidalgo, Ampl Plan de Ayala, Belvedere, Calvario Camisetas, Cantera Puente de Piedra, Chichicaspatl, Chimalcoyotl, Chimilli, Cruz del Farol, Cultura Maya, Dolores Tlali, Ejidos de San Pedro Mártir, El Diamante, El Mirador, El Mirador 3ra, El Mirador II, Ex Hacienda Coapa, Héroes de Padierna, Isidro Fabela, Juventud Unida, La Fama, La Lonja, La Magueyera, Libertad Topilejo, Lomas Altas de Padierna Sur, Lomas de Padierna, Lomas Hidalgo, Los Volcanes, María Esther Zuno de Echeverría, Mesa Los Hornos, Miguel Hidalgo, Miguel Hidalgo 1a Sección, Miguel Hidalgo 3ra Sección, Mirador del Valle, Movimiento Organizado de Tlalpan, Nuevo Renacimiento de Axalco, Pblo Magdalena Petlacalco, Pblo San Miguel Ajusco, Pblo San Miguel Xicalco, Pblo San Pedro Mártir, Pblo Santo Tomás Ajusco, Pedregal de San Nicolás, Pedregal de Santa Úrsula Xitla, Peña Pobre, Popular Santa Teresa, Pueblo San Miguel Topilejo, San Andrés Totoltepec, San Miguel Ajusco, San Miguel Topilejo, San Miguel Xicalco, Santa Úrsula Xitla, San Juan Tepeximilpa, Tepepan, Tepetitla El Alto, Tepetongo, Tlalcoligia, Toriello Guerra, Torres de Padierna, Valle Verde, Villa Coapa, Villa Lázaro Cárdenas, Viveros de Coatectlan</t>
  </si>
  <si>
    <t xml:space="preserve">
125 beneficiarios directos y12 Facilitadores de servicios para  1,200 personas usuarias finales como beneficiarios indirectos
</t>
  </si>
  <si>
    <t>Programa Social:  "Amigo Fiel"</t>
  </si>
  <si>
    <t xml:space="preserve">Miguel Hidalgo II Secc., Lomas de Padierna, Miguel Hidalgo III Secc, Heroes de Padierna, 2 de Octubre, San Pedro Martir, Magdalena Petlacalco, San Miguel Ajusco, San Miguel Xicalco, Pedregal de San Nicolas II Secc., Isidro Fabela, San Miguel Topilejo, Ejidos de San Pedro Martir, Santo Tomas Ajusco, Vistas del Pedregal, Cuchilla de Padierna, Pedregal de San Nicolas I Secc., Villa Lazaro Cardenas, U.  Hab. Narciso Mendoza, Parres el Guarda. </t>
  </si>
  <si>
    <t xml:space="preserve">Hasta 16 mil 
atenciones veterinarias por parte de 24 personas facilitadoras de Servicios </t>
  </si>
  <si>
    <t>2-4-2-078-S234</t>
  </si>
  <si>
    <t>Programa Social: "Camerata Infantil y Juvenil de Tlalpan"</t>
  </si>
  <si>
    <t>25 jóvenes
integrantes de la Camerata Infantil y Juvenil de Tlalpan y 10 personas facilitadoras de servicio</t>
  </si>
  <si>
    <t>2-6-8-324-S229</t>
  </si>
  <si>
    <t>Programa Social:  "Con Prevención Yo Decido"</t>
  </si>
  <si>
    <t>Ampliación Tepeximilpa, Arboledas Del Sur, Cantera Puente De Piedra, Chimalcoyoc, Ejidos De San Pedro Martir, Fuentes Brotantes, Heroes De Padierna I , Isidro Fabela, La Fama , La Magdalena Petlacalco, La Primavera , La Santisima Trinidad , Miguel Hidalgo, Miguel Hidalgo 2da Secc, Miguel Hidalgo 3ra Secc, Pedregal De Las Águilas, Pedregal De Sn Nicolas 1a Secc , San Miguel Ajusco , San Miguel Topilejo, San Pedro Martir , Santo Tomas Ajusco, Tecorral, Tepeximilpa, Tlalpan Centro</t>
  </si>
  <si>
    <t xml:space="preserve">5,000 adolescentes de entre 12 a 17 años y 10 personas beneficiarias facilitadoras </t>
  </si>
  <si>
    <t>Programa Social: "Del Oficio al Arte"</t>
  </si>
  <si>
    <t xml:space="preserve">168,433 habitantes y  85 personas beneficiarias Facilitadoras de Servicios </t>
  </si>
  <si>
    <t>2-6-8-328-S233</t>
  </si>
  <si>
    <t>Programa Social: "Estancias Infantiles Tlalpan"</t>
  </si>
  <si>
    <t>2 de Octubre, Ampliación Isidro Fabela, Ampliación Miguel Hidalgo, Ampliación Oriente, Arboledas del Sur, Belvedere, Bosques del Pedregal, Cantera Puente de Piedra, Chichicaspatl, Chimalcoyotl, Chimilli, Cruz del Farol, Cuchilla de Padierna, Cuilotepec II, Cultura Maya, Cumbres de Tepetongo, Divisadero, Ejido de Santa Úrsula Coapa, Ejidos de Huipulco, Ejidos de San Pedro Mártir, El Mirador, El Zacatón, Ex Hacienda San Juan de Dios, Fuentes de Tepepan, Fuentes del Pedregal, Guadalupana, Héroes de Padierna, Isidro Fabela, La Primavera, Las Flores, Las Huertas, Lomas Altas de Padierna Sur, Lomas de Cuilotepec, Lomas de Padierna, Lomas de Padierna Sur, Lomas de Temepecatl, Lomas Hidalgo, Los Encinos, Los Volcanes, Magdalena Contreras, Magdalena Petlacalco, Magisterial Coapa, María Esther Zuno de Echeverría, Mesa Los Hornos, Miguel Hidalgo 1ra Sección, Miguel Hidalgo 2a Sección, Miguel Hidalgo 3ra Seccion, Miguel Hidalgo 4ta Seccion, Mirador I, Mirador II, Narciso Mendoza, Paraje 38, Paraje de Temastitla, Paraje Tetenco, Pedregal de San Nicolás 1ra Sección, Pedregal de San Nicolás 3a Sección, Pedregal de San Nicolás 4ta Sección, Pedregal de Santa Úrsula , Popular de Santa Teresa, Primavera, Roca de Cristal, Rómulo Sánchez Mireles, San Andrés Totoltepec, San Bartolo El Chico, San Juan Tepeximilpa, San Miguel Ajusco, San Miguel Tehuisco, San Miguel Topilejo, San Miguel Toxiac, San Nicolás II, San Nicolás Totoloapan, San Pedro Mártir, San Simon Culhuacan, Santa Cruz, Santa Úrsula Coapa Coyoacán. Santa Úrsula Xitla, Santísima Trinidad, Santo Tomas Ajusco, Solidaridad, Tecorral, Temazcalillo, Tepetlica, Tepetlica El Alto, Tepetongo, Tezontitla, Tlalcoligia, Tlalmille, Tlalpan Centro, Tlaxopan, Torres de Padierna, Verano, Vistas del Pedregal, Viveros de Coatetlan</t>
  </si>
  <si>
    <t>680 apoyos económicos a las estancias infantiles y  11 personas beneficiarias facilitadoras de servicios</t>
  </si>
  <si>
    <t>Programa Social:  "Movilidad Segura, Tlalpan"</t>
  </si>
  <si>
    <t>Apoyar las colonias con mayor indice de obstaculos  identificación de obstáculos en la vía pública, de las colonias que no fueron atendidas en el periodo 2022 las cuales son: Héroes de Padierna, Pedregal de San Nicolás, Tlalcoligia, Fraccionamiento Residencial Villa Coapa, Fraccionamiento Chimali, Belisario Domínguez, Ejidos de San Pedro Mártir, Miguel Hidalgo 4ta. Secc., San Bartolo el Chico, Lomas de Padierna Sur, Tlalpan Centro Zona II, Lomas de Padierna, Los Volcanes, Hacienda de San Juan 2da Sección, Pueblo de San Lorenzo Huipulco, Fuentes del Pedregal y Valle Escondido.</t>
  </si>
  <si>
    <t>Se estima que la población objetivo asciende a 
489,949 personas residentes y 28 personas beneficiarias facilitadoras de 
servicios,</t>
  </si>
  <si>
    <t>Programa Social:  "Mujeres Libres y en Igualdad"</t>
  </si>
  <si>
    <t>Atender la violencia hacia las mujeres a través de jornadas de servicios en las colonias con mayor incidencia de violencia de género, sumando la estrategia Puntos Violeta. donde las 30 principales colonias y pueblos en los que se han concentrado estos delitos de género (de 2019 a septiembre de 2022) en orden de mayor a menor incidencia son: San Miguel Topilejo, San Andrés Totoltepec, San Pedro Mártir, Santo Tomas Ajusco, Ampliación Miguel Hidalgo 2a Secc., Pedregal de San Nicolás 1a Secc., Tlalpan Centro, Lomas de Padierna, Isidro Fabela, San Miguel Ajusco, San Miguel Xicalco, Ampliación Miguel Hidalgo 3a Secc., Ejidos de San Pedro Mártir, Héroes de Padierna, Miguel Hidalgo, Narciso Mendoza Villa Coapa, Mesa Los Hornos, Pedregal de San Nicolás 4a Secc. , Pedregal de San Nicolás 3a Secc., la Magdalena Petlacalco, San Lorenzo Huipulco, Tlalcoligia, Santa Úrsula Xitla, Toriello Guerra, Bosques del Pedregal, Pedregal de San Nicolás 2a Secc., Ampliación Miguel Hidalgo 4a Secc., Popular Santa Teresa, Jardines de San Juan, Granjas Coapa.</t>
  </si>
  <si>
    <t>5,400 mujeres 
y 600 hombres y 37 personas beneficiarias facilitadoras de servicios.</t>
  </si>
  <si>
    <t>Programa Social:  "Prepar-AT"</t>
  </si>
  <si>
    <t>2 De Octubre, Ampliacion De San Juan Tepeximilpa, 
Ampliacion Isidro Fabela, Anexo Los Hornos, Arboledas Del Sur, Ayometitlan, Belisario Dominguez - Sección XVI, Belvedere, Bosques Del Pedregal, Camara Nacional De La Industria De La Construccion, Camisetas, Cantera Puente De Piedra, Chimalcoyotl, Chimilli, Cruz Del Farol, Cultura Maya, Cumbres De Tepetongo, Ejidos De San Andres Totoltepec, Ejidos De San Pedro Martir, El Capulin, El Mirador - 1ra Secc., El Mirador - 2da Secc., Fresno, Fuentes De Tepepan, H Colegio Militar Niños Heroes De Chapultepec, Hacienda De San Juan De Tlalpan - 2da  Secc., Heroes De Padierna, Heroico Colegio Militar, Isidro Fabela, La Fama, La Joya - San Miguel Ajusco, La Magueyera, La Palma - 1ra Secc., Las Flores, Lomas Altas De Padierna Sur, Lomas De Padierna, Lomas Hidalgo, Los Encinos, Magdalena Petlacalco, Mesa De Los Hornos,  Miguel Hidalgo , Miguel Hidalgo 2da Secc., 3ra Secc., 4ta Secc.,  Mirador Del Valle, Mirador II, Movimiento Organizado De Tlalpan, Nuevo Renacimiento De Axalco, Paraje 38, Parres El Guarda, Pedregal De San Nicolas - 1ra Secc., Pedregal De San Nicolas - 2da Secc., Pedregal De San Nicolas - 3ra Secc., Pedregal De San Nicolas - 4ta Secc., Pedregal De San Nicolas, Pedregal De Santa Ursula Xitla, Plan De Ayala - 1ra  Secc., Popular Santa Teresa, Pueblo Quieto, Rinconada Las Hadas, San Andres Totoltepec, San Lorenzo Huipulco, San Miguel Ajusco, San Miguel Topilejo, San Miguel Toxiac, San Miguel Xicalco, San Pedro Apostol, San Pedro Martir, Santa Ursula Xitla, Santo Tomas Ajusco, Tecorral, Tepeximilpa, Tlalcoligia, Tlalmille, Tlalpan Centro, Toriello Guerra, Torres De Padierna, Valle De Tepepan, Villa Coapa, Viveros Coatetlan, Xaxalco, Zacayucan Peña Pobre, Zapote .</t>
  </si>
  <si>
    <t>Hasta 800 
personas, atendidas por una asociación civil</t>
  </si>
  <si>
    <t>Programa Social: "Prevención de las Violencias, Tlalpan"</t>
  </si>
  <si>
    <t xml:space="preserve"> Por lo menos, 13,376 personas usuarias finales y 28 personas  beneficiarias facilitadoras de servicios, </t>
  </si>
  <si>
    <t>Programa Social: "Tlalpan es Tu Hogar"</t>
  </si>
  <si>
    <t>2 de Octubre, Ampliación Miguel Hidalgo, Belvedere, Cantera Puente de Piedra, Chichicaspatl, Cruz del Farol, Cuchilla de Padierna, Diamante, Ejidos de San Pedro  Mártir, El Divisadero, El Mirador 1 Sección, Héroes de Padierna, Isidro Fabela, La Lonja, La Magdalena Petlacalco, Lomas de Cuilotepec, Lomas de Padierna, Lomas de Padierna Sur, Lomas del Pedregal, Lomas Hidalgo, Los Encinos, Los Volcanes, Ma. Esther Zuno de Echeverría, Mesa Los Hornos, Miguel Hidalgo, Miguel Hidalgo 1a Sección, Miguel Hidalgo 2a Sección, Miguel Hidalgo 3a Sección, Mirador 1a Sección, Nuevo Renacimiento de Axalco, Parres El Guarda, Pedregal de San Nicolás 1a Sección, Pedregal de San Nicolás 4a Sección, Pedregal de Santa Úrsula Xitla, Popular Santa Teresa, Primavera, San Andrés Totoltepec, San Lorenzo Huipulco, San Miguel Ajusco, San Miguel Tehuisco, San Miguel Topilejo, San Miguel Toxiac, San Miguel Xicalco, San Nicolás 2a Sección, San Pedro Mártir, Santa Úrsula Xitla, Santo Tomas Ajusco, Temazcalillo, Tepetlica, Tepetongo, Tezontitla, Tlalcoligia, Tlalmille, Tlalpan, Villa Coapa, Xaxalco Topilejo, Zacatón.</t>
  </si>
  <si>
    <t>Hasta 145 niñas, niños y adolescentes entre 
0 y 17 años 11 meses de edad  y  5 personas beneficiarias facilitadoras de servicios</t>
  </si>
  <si>
    <t>3-2-1-326-S231</t>
  </si>
  <si>
    <t>Programa Social: "Tlalpan Hacia el Desarrollo Sostenible"</t>
  </si>
  <si>
    <t>2 De Octubre, Ampliación Miguel Hidalgo 4a Secc. Ampliación Tezontitla, Arboledas Del Sur, Atocpa Sur, Barrio Del Niño Jesús, Belisario Domínguez, Belvedere Ajusco, Bosque De Tepeximilpa, Cantera Puente De Piedra, Chimalcoyoc (Pblo), Cruz Del Farol, Cuchilla De Padierna, Cumbres De Tepetongo, Ejidos De San Pedro Mártir, El Mirador 2da. Secc., Ex Hacienda Coapa, Ex Hacienda San Juan De Dios, Granjas Coapa, Guadalupana, Heroes De 1910, Heroes De Padierna, Isidro Fabela Poniente, ISSSFAM No. 1 (U Hab.)-Villa Tlalpan, Jardines De San Juan, Juventud Unida, La Fama, La Joya, La Magdalena Petlacalco, La Primavera, Las Flores, Lomas De Padierna,Los Volcanes, Maria Esther Zuno De Echeverria, Mesa Los Hornos, Miguel Hidalgo, Miguel Hidalgo 3ra Secc, Mirador 1a Secc., Movimiento Organizado De Tlalpan, Narciso Mendoza- Villa Coapa, Nuevo Renacimiento De Axalco, Paraje 38, Parque Del Pedregal, Parres El Guarda  (Pblo), Pedregal De Las Águilas, Pedregal De San Nicolas 1a Y 2da. Secc., Pedregal De San Nicolas 4a Secc., Pedregal De Santa Úrsula Xitla, Plan De Ayala, Prado Coapa 2da Secc., Pueblo Quieto, Romulo Sánchez Mireles, San Andres Totoltepec (Pblo), San Bartolo El Chico, San Juan Tepeximilpa, San Lorenzo Huipulco, San Miguel Ajusco (Pblo), San Miguel Topilejo (Pblo), San Miguel Xicalco (Pblo), San Nicolas Totolapan, San Pedro Martir (Pblo), Santa Cruz, Santa Úrsula Xitla (Pblo), Santo Tomás Ajusco (Pblo), Solidaridad, Tecorral, Tepepan, Texcaltenco, Tlalcoligia, Tlalpan Centro, Toriello Guerra, U. Hab. Fovissste San Pedro, U. Hab. Fuentes Brotantes, Villa Lazaro  Cárdenas, Xaxalco, Xaxalipac</t>
  </si>
  <si>
    <t>Asignar 549 apoyos (480 para personas beneficiarias y 69 para personas beneficiarias facilitadores de servicios),</t>
  </si>
  <si>
    <t>Programa Social: "Tlalpan Resurge"</t>
  </si>
  <si>
    <t xml:space="preserve">Este programa social, pretende prioritariamente brindar atención al 70% de los aproximadamente 489,508 habitantes de colonias pueblos y barrios de la Alcaldía Tlalpan.
</t>
  </si>
  <si>
    <t>Se estima que la población objetivo asciende a 
489,949 personas residentes
y 150 personas beneficiarias facilitadoras de servicios</t>
  </si>
  <si>
    <t xml:space="preserve">Programa Social: "Tlalpan Grande Como Sus Jóvenes" </t>
  </si>
  <si>
    <t xml:space="preserve">Actopa, Arboledas del Sur, Cantera puente de Piedra, Coapa, Cruz del Farol, Ejidos de San Pedro Mártir, El Zacatón, La fama, La Magdalena Petlacalco, Lomas Hidalgo, Los volcanes, Nuevo Renacimiento de Axalco, Parres El Guarda, San Andrés Totoltepec, San Pedro Mártir, Santo Tomás Ajusco, Valle de Tepepan, Valle Verde, San Miguel Topilejo, Santa Úrsula Xitla, Mesa los Hornos, Otomíes, Dolores Tlali, Barrio La Fama, San Miguel Ajusco.
</t>
  </si>
  <si>
    <t>Al menos 9 proyectos comunitarios juveniles y 11 personas beneficiarias facilitadoras de servicios</t>
  </si>
  <si>
    <t>Programa Social: "Tlalpan Contigo"</t>
  </si>
  <si>
    <t>Gaceta Oficial de la Ciudad de México N° 1104 del 15 de Mayo 2023</t>
  </si>
  <si>
    <t>Colonias, barrios y pueblos ubicados en las zonas clasificadas como de bajo y muy bajo índice de desarrollo social de Tlalpan.</t>
  </si>
  <si>
    <t>Hasta de 700 personas, que  que se encuentren en una condición de emergencia 
social sin posibilidad de subsanarla y/o estén en condiciones de desigualdad social</t>
  </si>
  <si>
    <t>Programa Social:  "Va por tu Salud"</t>
  </si>
  <si>
    <t>Gaceta Oficial de la Ciudad de México N° 1146 del 12 de Julio 2023</t>
  </si>
  <si>
    <t xml:space="preserve">San Pablo Tepetlapa, Comunal San Agustín, Rinconada de San Felipe, Esperanza, Benito Juarez, San Felipe de Jesús, Tezozomoc, Amp. Las Águilas, El Arenal 1ra. Secc., San Andrés Totoltepec, Tlalcoligia, San Nicolás Totolapan, Pedregal de San Nicolás, Ejidos de San Pedro Mártir, Granjas Coapa, Barrio San Miguel, San Miguel, Lomas Hidalgo, Cantera Puente de Piedra, Pueblo de la Candelaria, Pueblo San Pablo Oztotepec, Juventino Rosas, Narciso Mendoza, Pueblo San Gregorio Atlapulco, Paseos de Churubusco, Santa Ana, Ajusco, Escuadrón, Cuchilla de Padierna, Vistas del Pedregal, Santo Tomás Ajusco, Barrio San Juan, San Pedro Actopan, Carmen Serdán, Amp. Miguel Hidalgo 4ta. Secc., Constitución de 1917, Amp. Santiago Acahualtepec, Portales Sur, Las Águilas, La Joya, San Pedro Mártir, Viveros de Coactetlan, San Nicolás II, El Rosal, Lomas de Padierna, Temascalillo, Pedregal de San Nicolás 4ta. Secc., Lomas de San Lorenzo, Pueblo San Miguel Topilejo, Bosques de Tepeximilpa, San Miguel Ajusco, Lomas de Padierna, San Miguel Xicalco, Amp. Miguel Hidalgo 4ta. Secc., Arboledas del Sur, Unidad Modelo, Lomas de Tepemecatl.
</t>
  </si>
  <si>
    <t xml:space="preserve">Atender la promoción de la salud de las personas residentes en Tlalpan y de manera prioritaria de las personas mayores, personas con discapacidad, que padezcan alguna enfermedad crónico-degenerativa, por lo que se realizará la atención a partir de: Integrar un equipo de 61 personas beneficiarias facilitadoras de servicios que participarán en la implementación de las actividades operativas y administrativas. </t>
  </si>
  <si>
    <t>Programa Social:  "Yo Aprendo en Grande"</t>
  </si>
  <si>
    <t>Hasta 12,600 niñas, niños y adolescentes y 15 personas beneficiarias facilitadoras de servicios</t>
  </si>
  <si>
    <t>2-7-1-323-U048</t>
  </si>
  <si>
    <t>Acción Social:  "Apoyo A Personas Con Discapacidad Física o Sensorial"</t>
  </si>
  <si>
    <t>Gaceta Oficial de la Ciudad de México N° 1083 del 13 de Abril 2023.</t>
  </si>
  <si>
    <t xml:space="preserve">Mesa los Hornos, Cantera Puente de Piedra, Santa Ursula Xitla, Am. Miguel Hidalgo. </t>
  </si>
  <si>
    <t>550 apoyos en especie para personas con discapacidad motriz o auditiva.</t>
  </si>
  <si>
    <t>Acción Social:  "Ecotecnologías"</t>
  </si>
  <si>
    <t>Gaceta Oficial de la Ciudad de México N° 1085 del 17 de Abril 2023, Modificadas en N° 1114 del 29 de Mayo 2023.</t>
  </si>
  <si>
    <t>Varias Colonias de la Alcaldía</t>
  </si>
  <si>
    <t>Habitantes de 2,223 viviendas (7,558 personas) en Tlalpan y 13 personas facilitadoras de servicios</t>
  </si>
  <si>
    <t>Acción Social: "Promoción y Atención al Desarrollo Infantil en Tlalpan"</t>
  </si>
  <si>
    <t>Gaceta Oficial de la Ciudad de México N° 1079 del 05 de Abril 2023.</t>
  </si>
  <si>
    <t xml:space="preserve">Lomas de Cuilotepec, Granjas Coapa, Plan de Ayala, Arboledas de Sur, La Candelaria, Paseos de Churubusco, Viveros de Coactetlan, Palmitas, Barrio San Lorenzo Tezonco, Santa Cruz, Snto Tomas Ajusco, Comunal San Agustin, San Pedro Martir, Lomas Altas de Padierna Sur, Barrio San Juan, Carmen Serdan, Amp. Miguel Hidalgo, Constitución de 1917, Ayuntamiento, Miguel Hidalgo 1ra. Secc., Pedregal de las Aguilas, Cuchilla de Padierna, Santa Cruz Meyehualco.  </t>
  </si>
  <si>
    <t>6,000 niñas y niños de 0 a 12 años de edad .
400 personas cuidadoras de niños y niñas usuarios del centro “Xilotl”.
23 personas facilitadoras de servicios</t>
  </si>
  <si>
    <t>Acción Social: "Saludable- Mente Tlalpan"</t>
  </si>
  <si>
    <t>Gaceta Oficial de la Ciudad de México N° 1074 del 29 de Marzo, Modificada en N° 1094 del 28 de Abril 2023.</t>
  </si>
  <si>
    <t xml:space="preserve">Lomas de Padierna I, Lomas de Cuilotepec, Chimilli, San Pedro Apostol, Cantera Puente de Piedra, Isidro Fabela, Santa Ursula Xitla, San Andres Totoltepec, Rinconada las Hadas, Tlalcoligia, Cumbres de Tepetongo, Tlalmille, Tlalpan Centro </t>
  </si>
  <si>
    <t xml:space="preserve">500 niñas, niños y jóvenes de 10 a 19 años y 14 personas facilitadoras de servicios, </t>
  </si>
  <si>
    <t>Acción Social: "Tlalpan en Unidad 2023"</t>
  </si>
  <si>
    <t>Gaceta Oficial de la Ciudad de México N° 1083 del 13 de Abril de 2023."</t>
  </si>
  <si>
    <t>Aproximadamente 50,000 personas,habitantes de 14,600 viviendas ubicadas en unidades y conjuntos 
habitacionales, y 7 personas facilitadoras de servicios</t>
  </si>
  <si>
    <t>Acción Social: "Tlalpan Grande y Diverso, 2023"</t>
  </si>
  <si>
    <t>Gaceta Oficial de la Ciudad de México N° 1068 del 21 de Marzo 2023 y Modificada en N° 1115 del 30 de Mayo 2023.</t>
  </si>
  <si>
    <t>Chimalcoyoc , Dolores Tlali , Fuentes Brotantes , Granjas Coapa , Lomas De Padierna I, Ma Esther Zuno De Echeverria-Tlalpuente , Prado Coapa 2a Seccion , San Lorenzo Huipulco , San Miguel Ajusco , San Miguel Topilejo , San Miguel Xicalco, San Nicolas Ii,San Pedro Martir , Santa Ursula Xitla , Santisima Trinidad , Santo Tomas Ajusco, Tlalpan Centro , Toeriello Guerra, Villa Coapa</t>
  </si>
  <si>
    <t xml:space="preserve">Por lo menos, 500 
personas LGBTTTIQA+  y 30 personas facilitadoras de servicios, </t>
  </si>
  <si>
    <t>Acción Social: "Tlalpan Mágico: Entrega de Juguetes 2023"</t>
  </si>
  <si>
    <t>Gaceta Oficial de la Ciudad de México N° 1071 del 24 de Marzo 2023."</t>
  </si>
  <si>
    <t xml:space="preserve">2 de Octubre, 5 de Mayo, A.M.S.A, Acotla Chico, Actopa Sur, Alfredo B Bonfil, Ampl Miguel Hidalgo, Ampl Miguel Hidalgo 1a Secci., Ampl Miguel Hidalgo 2ª., Secc Tlalpan, Ampliación Isidro Fabela, Ampliación Lomas de Padierna, Arboledas del Sur, Arenal Tepepan, Atocpa, Barrio de Caramago, Barrio del Niño Jesús, Barrio El Capulín, Barrio El Truenito, Barrio La Fama, Barrio La Lonja, Barrio San Fernando, Belisario Domínguez Secc. VI, Belvedere Ajusco, Bosques de Tepeximilpa, Bosques del Pedregal, Buganvilias, Camino Real al Zacatón, Cantera Fuente de Piedra, Chichicaspatl, Chimalcoyoc, Chimilli, Club de Golf México, Huipulco, Colinas del Bosque, Comuneros de Santa Úrsula, Cruz del Farol, Cuahnejaque, Cumbres de Tepetongo, Cuchilla de Loma Bonita, Cuchilla de Padierna, Cuevitas San Andrés Totoltepec, Cuilotepec, Cultura Maya, Diamante, Divisadero, Dolores Tlali, Ejidos de Huipulco, Ejidos De Padierna, Ejidos De San Pedro Mártir, El Charco, El Metro, El Mirador 1a Sección, El Mirador 2a Sección, El Mirador 3a Sección, El Mirador II, El Zacatón, Estrella Mora, Ex Ejidos De Huipulco, Ex Hacienda Coapa, Ex Hacienda San Juan de Dios, Fracc. la Antigua Quinta, Fresnos, Fuentes Brotantes, Fuentes Del Pedregal, Granjas Coapa, Guadalupe, Héroes De 1910, Héroes de Padierna, Isidro Fabela, Jardines De San Juan, Jardines Del Ajusco, Jardines En La Montaña, Juventud Unida, La Fama, La Guadalupana, La Joya, La Lonja, La Magdalena Petlacalco, La Magueyera, La Palma, La Palma 1a Sección, La Palma 3a Sección, La Primavera, Emilio Portes Gil Pemex, Loma Bonita, Lomas de Cuilotepec, Lomas de Cuilotepec II, Lomas de Padierna, Lomas de Padierna Sur, Lomas de Tepemecatl, Lomas del Pedregal, Lomas Hidalgo, Los Ángeles, Los Encinos, Los Fresnos, Los Volcanes, Luis Donaldo Colosio, Magisterial, María Esther Zuno de Echeverría, Mesa los Hornos, Miguel Hidalgo, Miguel Hidalgo 1ra Sección, Miguel Hidalgo 2a Seccion, Miguel Hidalgo 3a Sección, Miguel Hidalgo 4a Sección, Mirador, Mirador 1a Sección, Mirador Del Valle, Mirador I, Mirador II, Movimiento Organizado de Tlalpan, Narciso Mendoza, Nueva Oriental Coapa, Nuevo Renacimiento de Axalco, Ocotla El Chico, Ometecutle Dolores, Paraje 38, Paraje El Charco, Paraje la Pedrera, Paraje Tetenco, Parque del Pedregal, Parres El Guarda, Pedregal de San Nicolás
Pedregal Chichicaspatl, Pedregal de Aminco, Pedregal de las Águilas, Pedregal de San Nicolás 1a Sección, Pedregal de San Nicolás 2da. Secc., Pedregal de San Nicolás 3a Sección, Pedregal de San Nicolás 4ta. Secc., Pedregal de San Nicolás 5a Secc, Pedregal De Santa Úrsula Xitla, Pedregal de San Nicolás, Pedregal del Lago, Peña Pobre, Piedra Larga, Plan de Ayala, Popular Santa Teresa, Prado Coapa 2a Sección, Prado Coapa 3a Sección, Primavera, Pueblo Chimalcoyotl, Pueblo Quieto, Rancho los Colorines, Rinconada Coapa 1a Sección, Residencial Villa Prado, Residencial Chimali, Residencial Villa Prado Coapa, Rincón Del Mirador, Rincon El Mirador II, Rinconada Coapa, Rinconada Coapa 1a Secc.,Rinconada Coapa 2a Secc., Rinconada el Mirador, Rinconada las Hadas 
Rinconada Del Mirador II, Roca de Cristal, Rómulo Sánchez Mireles, San Andrés Totoltepec, San Bartolo el Chico, San Fernando, San Juan Tepeximilpa, San Lorenzo Huipulco, San Miguel Ajusco, San Miguel Tehuisco, San Miguel Topilejo, San Miguel Toxiac, San Miguel Xicalco, San Nicolas Totolapan II, San Pedro Apostol, San Pedro Martir, San Pedro Martir Fovissste, San Andres Totoltepec, Santa Ursula Xitla, Santisima Trinidad, Santo Tomas Ajusco, Sn Lorenzo Huipulco, Solidaridad, Tecorral, Temaxtitla, Temazcalillo, Tenorios, Tepetitla, Tepetongo, Tepeximilpa La Paz, Texcaltenco, Tezontitla, Tlalcoligia, Tlalmille, Tlalpan Centro, Tlalpuente, Tlaxcaltenco, Tlaxcaltenco la Mesa , Tlaxopa Xochimilco, Tlaxopan Norte, Toriello Guerra, Torres de Padierna, Totolapan, U. H. Coapa Tenorios Fovissste, Valle de Tepepan, Valle Escondido, Valle Verde, Verano, Vergel de Coyoacán, Vergel del Sur, Viejo Ejido Santa Úrsula, Villa Coapa, Villa Lázaro Cárdenas, Villa Olímpica, Vista Hermosa, Vistas Del Pedregal, Vistas Del Valle, Viveros Coatectlan, Volcanes, Zapote, Zapote 1.
</t>
  </si>
  <si>
    <t>Hasta 13,389 juguetes y 2 personas facilitadoras de servicios.</t>
  </si>
  <si>
    <t>Acción Social "“Centros de Atención al Cuidado Infantil “CACI Tlalpan”</t>
  </si>
  <si>
    <t>Gaceta Oficial de la Ciudad de México N° 1141 del  de Julio 2023."</t>
  </si>
  <si>
    <t>En espera de datos de la Unidad Operativa</t>
  </si>
  <si>
    <t>Mejorar las condiciones de hasta 26 Centros comunitarios “CACI” (Centros De Atención Al Cuidado Infantil) ubicados en zonas con Índice de muy bajo, bajo y medio Desarrollo Social. Mediante para brindar servicios y cuidados accesibles para al menos 729 niñas y niños.</t>
  </si>
  <si>
    <t>Acción Social: "Carrera Tlalpense"</t>
  </si>
  <si>
    <t>Gaceta Oficial De La Ciudad De Mexico N° 1116 Del 31 De Mayo 2023,
 Modificada En N° 1141 De 05 De Julio De 2023</t>
  </si>
  <si>
    <t>La Carrera se realizó en la explanada de la Alcaldía Tlalpan (plaza de la constitución #1, Colonia Tlalpan Centro). 
EL recorrido pasó por las colonias Toriello Guerra, Tlalpan Centro y Romulop Sanchez Mireles. Con la participación de personas residentes en diferentes colonias de la CDMX.</t>
  </si>
  <si>
    <t>Incentivar la participación de los habitantes de la Alcaldía Tlalpan en actividades deportivas, mediante la organización de competencias deportivas como la XVII Carrera Tlalpense 10k 2023. Con la participación de la población en el evento. Otorgando premios a 54 participantes que resulten ganadores de cada categoría y ramas participantes con un premio económico.</t>
  </si>
  <si>
    <t>Acción Social:  "Curso de Verano"</t>
  </si>
  <si>
    <t>Gaceta Oficial De La Ciudad De Mexico N° 1134 Del 26 De Junio 2023</t>
  </si>
  <si>
    <t>2 de Octubre, Ampliación Miguel Hidalgo, Arboledas del Sur, Barrio El Capulín, Barrio del Niño Jesús, Belvedere, Bosques del Pedregal, Bosques de Tepeximilpa, Cantera Puente de Piedra, Chichicaspatl, Chimalcoyotl, Chimilli, Cruz del Farol, Cuchilla de Padierna, Cultura Maya, Cumbres de Tepetongo, Ejidos de San Pedro Mártir, El Mirador, Fuentes Brotantes, Guadalupe, Héroes de Padierna, Isidro Fabela, Jardines del Ajusco, Jardines de San Juan, La Joya, La Fama, La Lonja, La Primavera, Loma Bonita, Lomas Altas de Padierna Sur, Lomas de Cuilotepec, Lomas de Padierna, Lomas de Padierna Sur, Lomas de Temepecatl, Lomas de Texcalatlaco, Lomas Hidalgo, Los Encinos, Llano La Faja, Magisterial, Mesa Los Hornos, Miguel Hidalgo, Miguel Hidalgo 1ra Sección, Miguel Hidalgo 3ra Sección, Miguel Hidalgo 4ta Sección, Mirador I, Mirador II, Nuevo Renacimiento de Axalco, Paraje 38, Paraje Piedra Suelta, Parque del Pedregal, Pedregal de Carrasco, Pedregal de San Nicolás, Pedregal de San Nicolás 1ra Sección, Pedregal de San Nicolás 3a Sección, Pedregal de San Nicolás 4ta Sección, Pedregal de Santa Úrsula, Pedregal de Santa Úrsula Xitla, Peña Pobre, Popular de Santa Teresa, Primavera, Pueblo Quieto, Rinconada Coapa 1ra. Secc.. San Andrés Totoltepec, San Bartolo El Chico, San Juan Tepeximilpa, San Lorenzo Huipulco, San Miguel Ajusco, San Miguel Tehuisco, San Miguel Topilejo, San Nicolás II, San Pedro Mártir, San Pedro Apóstol, Santa Cruz, Santa Úrsula Coapa, Santa Úrsula Xitla, Santísima Trinidad, Santo Tomas Ajusco, Solidaridad, Tecorral, Tenorios, Tepetongo, Tierra Colorada, Tlalcoligia, Tlaxcaltengo, Tlalmille, Tlalpan Centro, Torres de Padierna, Toriello Guerra, Valle Tlalpan, Valle de Tepepan, Verano, Vergel del Sur, Villa Coapa, Villa Lázaro Cárdenas, Villa Olímpica, Vistas del Pedregal, Viveros de Coatetlan, Zacatón, Zapote.</t>
  </si>
  <si>
    <t>Implementar un programa de juegos, dinámicas y actividades deportivas y de psicomotricidad en los que los niños puedan disfrutar.  Contribuyendo a que las personas responsables de crianza tengan espacios de tiempo libre durante las vacaciones de verano.</t>
  </si>
  <si>
    <t>Acción Social "Entrega de conjuntos deportivos a deportistas y entrenadores deportivos"</t>
  </si>
  <si>
    <t>Gaceta Oficial De La Ciudad De Mexico N° 1083 Del 13 De Abril 2023.</t>
  </si>
  <si>
    <t>El registro de los deportistas y entrenadores se realizó en el Depotivo Villa Olímpica, ubicado en Insurgentes Sur sin número casi esquina con Periférico, Col. Parque del Pedregal, C.P. 14010, Alcaldía Tlalpan. Los deportistas y entrenadores son residentes de diferentes colonias de las Alcaldías de la CDMX.</t>
  </si>
  <si>
    <t>Entregar un conjunto de pants a deportistas y entrenadores deportivos de la Alcaldía, representantes en competencias deportivas dentro y fuera de la Alcaldía Tlalpan, Juegos Deportivos Infantiles, Juveniles y Paralímpicos de la Ciudad de México, Juegos Nacionales CONADE, Juegos Nacionales Populares o eventos internacionales. Con el fin de contar con una identidad en las competencias.</t>
  </si>
  <si>
    <t>Acción Social "Fortaleciendo la Cultura de los Pueblos"</t>
  </si>
  <si>
    <t>Gaceta Oficial De La Ciudad De Mexico N° 1184 Del 4 De Septiembre 2023.</t>
  </si>
  <si>
    <t>San Miguel Xicalco, Chimalcoyoc, Parres El Guarda, San Miguel Topilejo, San Pedro Mártir, Santo Tomás Ajusco, Santa Úrsula Xitla, Magdalena Petlacalco, San Andrés Totoltepec y San Miguel Ajusco</t>
  </si>
  <si>
    <t xml:space="preserve">Promover y preservar las festividades que realizan los once Pueblos Originarios en Tlalpan en los meses de septiembre, noviembre y diciembre. Fortaleciendo las raíces e identidad cultural de los pueblos de la Alcaldía Tlalpan.
</t>
  </si>
  <si>
    <t>Acción Social "Pasos Firmes"</t>
  </si>
  <si>
    <t>Gaceta Oficial De La Ciudad De Mexico N° 1115 Del 30 De Mayo, Modificadas En N° 1149 Del 17 De Julio 2023.</t>
  </si>
  <si>
    <t>El Mirador III, Primavera, 2 de Octubre, Actopa Sur, Ampliación Miguel Hidalgo, Ampliación Tepeximilpa, Arboledas del Sur, Ayometitla, Barrio de San Fernando, Barrio La Lonja, Belisario Domínguez, Belvedere, Bosques de Tepeximilpa, Bosques del Pedregal, Cantera Puente de Piedra, Chichicaspatl, Chimalcoyotl, Chimilli, Cruz del Farol , Cuchilla de Loma Bonita, Cuchilla de Padierna, Cuilotepec, Cultura Maya, Cumbres de Tepetongo, Diamante, Ejidos de Huipulco, Ejidos de San Pedro Mártir, El Capulín, El Divisadero, El Mirador, El Mirador II, El Zacatón, Ex Hacienda San Juan de Dios, Fuentes Brotantes, Fuentes del Pedregal, Guadalupe, Héroes de 1910, Héroes de Padierna, Isidro Fabela, Jardines del Ajusco, Jardines San Juan, Juventud Unida, La Guadalupana, La Joya, La Joyita, La Magdalena Petlacalco, La Mora, La Palma, La Primavera, Loma Bonita, Lomas Altas de Padierna, Lomas de Cuilotepec, Lomas de Padierna, Lomas de Padierna Sur, Lomas de Tepemecatl, Lomas de Tepuente, Lomas Hidalgo, Los Encinos, Los Volcanes, Luis Donaldo Colosio, María Esther Zuno de Echeverría, Mesa Los Hornos, Miguel Hidalgo 1a Sección, Miguel Hidalgo 2a Sección, Miguel Hidalgo 3era Sección, Miguel Hidalgo 4a Sección, Mirador del Valle, Nuevo Renacimiento Axacalco, Ocotla, Pedregal de San Nicolás, Paraje 38, Paraje El Xitle, Parres El Guarda, Pedregal de Chichicaspatl, Pedregal de las Águilas, Pedregal de San Nicolás, Pedregal de San Nicolás 2a Sección, Pedregal de San Nicolás 3ra Sección, Pedregal de San Nicolás 4a Sección, Pedregal de San Nicolás 5a Sección, Pedregal de Santa Úrsula Xitla, Pedregal Zona Urbana Ejidal, Peña Pobre, Piedra Larga, Plan de Ayala, Popular Santa Teresa, Primavera, Pueblo Quieto, Rincón del Mirador II, San Andrés Totoltepec.</t>
  </si>
  <si>
    <t xml:space="preserve">Contribuir al goce del derecho al deporte, proporcionando insumos para la práctica física desde temprana edad. Convocando a padres y madres de familias habitantes de la Demarcación Tlalpan, que tengan hijos de entre 3 y 6 años 11 meses de edad, a efecto de que soliciten en tiempo y forma su incorporación como beneficiarios de la acción social; para la entrega de un par de tenis a niñas y niños de entre 3 y 6 años 11 meses de edad. </t>
  </si>
  <si>
    <t>Acción Social "Apoyos economicos a deportistas y entrenadores deportivo"</t>
  </si>
  <si>
    <t>Fomentar el deporte a través de incentivar a entrenadores y deportistas de la demarcación contribuyendo al Derecho al Deporte. Convocando a deportistas y entrenadores deportivos representantes de Tlalpan.</t>
  </si>
  <si>
    <t xml:space="preserve">Dirección de Protección Civil
•	Se realizaron 341 verificaciones de cumplimiento a los Programas Internos de Protección Civil, para conocer y vigilar las medidas de seguridad con las que cuentan los establecimientos mercantiles, lo que representa un avance del 57 por ciento de los 600 programados para este ejercicio fiscal.
•	Se realizaron 884 emisiones de dictámenes de Riesgo, sustentados en análisis técnico profesional, para la mitigación de riesgos, lo que representa un avance del 110 por ciento de los 800 programados para este ejercicio fiscal.
•	Se atendieron 617 solicitudes de emergencia para salvaguardar la vida y bienes de los individuos, lo que representa un avance del 88 por ciento de las 700 solicitudes programadas para el presente ejercicio fiscal.
•	Se realizaron 107 actividades en cumplimiento al Programa de Protección Civil, lo que representan un avance del 155 por ciento de 69 programadas para presente ejercicio fiscal; mismas que corresponden a:  42 capacitaciones y 5 simulacros y 60 asesorías con el fin de incrementar la capacidad individual y colectiva para salvaguardar vidas ante una eventualidad provocada por algún fenómeno perturbador.
Dirección General de Administración
•	Se atendieron 702 solicitudes de servicio y requisiciones de compra, lo que representa un avance del 73 por ciento de los 961 programados para el presente ejercicio fiscal; ismos que corresponden a: 468 solicitudes de servicio y 193 requisiciones de compra.
•	Se atendieron 5,907 solicitudes de servicios generales, lo que representa un avance del 74 por ciento de los 7,552 programados para el ejercicio fiscal; mismos que corresponden a: 708 mantenimientos correctivos y preventivos al parque vehicular, 2,411 de apoyo logístico y 2,278 de limpieza.
•	Se efectuó el pago de 4,285 MDP por concepto del pago de 4 sentencias, el importe que representa un avance del 43 por ciento de los 10 MDP programados para el presente ejercicio fiscal.
Dirección General de Obras y Desarrollo Urbano
•	Se realizaron 45 construcciones, ampliaciones, rehabilitaciones, mantenimientos y mejoramientos, lo que representa un avance del 64 por ciento de las 70 programadas para el presente ejercicio fiscal; mismas que corresponden a: 0 Deportivos, 6 Bibliotecas, 33 Planteles de Educación Básica y 6 Inmuebles de Infraestructura Social.
•	Se realizaron 22 construcciones, ampliaciones, rehabilitaciones, mantenimientos y mejoramientos, lo que representa un avance del  55 % de los 40 programados para el presente ejercicio fiscal, mismos que corresponden a: 21 Edificios Públicos y 1 Mercados Públicos.
•	Se realizaron 0 construcciones, ampliaciones, rehabilitaciones, mantenimientos y mejoramientos, lo que representa un avance del 0 por ciento de los  18 programados para el presente ejercicio fiscal; mismos que corresponden a 18 Espacios Públicos de la Alcaldía Tlalpan.
•	Se realizaron  95,154.56 m2  construcciones, ampliaciones, rehabilitaciones, mantenimientos y mejoramientos, lo que representa un avance del 31 por ciento de los 308,979.53 programados para el presente ejercicio fiscal; mismos que corresponden a: 256,979.53 m² de Carpeta Asfáltica de la Red Secundaria de Vialidades y 52,000 metros lineales de Balizamiento, en la Alcaldía Tlalpan.
•	Se realizaron 0 construcciones, ampliaciones, rehabilitaciones y mantenimientos de Obra que incluye trabajos de supervisión y Proyectos Ejecutivos para la mitigación de riesgos, lo que representa un avance del 0 por ciento de los 3 programados para el presente ejercicio fiscal.
•	Se realizaron 2340 m² de mantenimientos a banquetas que incluye trabajos de Supervisión y Proyectos Ejecutivos en calles de la Alcaldía Tlalpan, lo que representa un avance del 67 por ciento de los 3500 programados para el presente ejercicio fiscal.
•	Se realizaron 148040 metros lineales de construcciones, ampliaciones, rehabilitaciones, mantenimientos y mejoramientos de la Red de Agua Potable se incluyen trabajos de Supervision y Proyectos Ejecutivos, lo que representa un avance del  102 por ciento de los 145600 programados para el presente ejercicio fiscal.
•	Se realizaron 180,011 metros lineales de construcción, ampliación, rehabilitación, mantenimiento y mejoramiento de desazolve de la Red de Drenaje incluyendo Trabajos de Supervision y Proyectos Ejecutivos, lo que representa un avance del 98 por ciento de los 186645 programados para el presente ejercicio fiscal.
•	Se realizaron 0 construcciones, ampliaciones, rehabilitaciones, mantenimientos y mejoramientos a Resumideros, trabajos que incluyen Supervisión y Proyectos Ejecutivos, lo que representa un avance del 0 por ciento de los 8 programados para este ejercicio fiscal.
•	Se realizaron 378272 Kilómetros de construcción, ampliación, rehabilitación, mantenimiento y mejoramiento a la Red de Drenaje que incluye trabajos de Supervisión y Proyectos Ejecutivos, lo que representa un avance del 98 por ciento de los 363.56 Kilómetros programados para este ejercicio fiscal.
•	Se llevó a cabo la repartición de 1,193,332 m³ de agua mediante camiones tipo pipas en zonas con un alto índice de marginación, lo que representa un avance del 85 por ciento de 1,400,000 m³ programados para este ejercicio fiscal.
Dirección General de Medio Ambiente, Desarrollo Sustentable y fomento Económico
•	Se realizaron 0 ferias del Empleo con la participación de Empresas Privadas, Instancias Públicas y la Población Tlalpense, lo que representa un avance del 0 por ciento de las 8 programadas para el presente ejercicio fiscal.
•	Se realizó la difusión para 0 ferias del Empleo con productores locales a través de diversos medios impresos, lo que representa un avance del 0 por ciento de las 8 programados para el presente ejercicio fiscal; mismos que corresponden a: 0 calendarios,  0 convocatorias, 0 carteles,  y 0 triticos y dipticos.
•	Se llevaron a cabo 0 consultas con agentes económicos para el desarrollo adecuados del sector de servicios, lo que representa un avance del 0 por ciento de las 5 programadas para el presente ejercicio fiscal.
•	Se brindaron  0 capacitaciones para fomentar el desarrollo de las MYPIMES y las Sociedades Cooperativas, lo que representa un avance del 0 por ciento de las 8 programadas para el presente ejercicio fiscal.
•	Se brindaron 0 capacitaciones para la promoción del Autoempleo encaminado a las personas jóvenes, lo que representa un avance del 0 por ciento de las 8 programadas para el presente ejercicio fiscal.
•	Se entregaron 0 apoyos económicos a emprendedores,  personas dedicadas a la producción agrícola y que se encuentren desempleados, lo que representa un avance del 0 por ciento de los 125 programados para el presente ejercicio fiscal.
•	Se programaron 0 capacitaciones para el autoempleo a grupos de Personas Adultas Mayores, lo que representa un avance del 0 por ciento de las 250 programadas para el presente ejercicio fiscal.
•	Se programaron 0 recorridos por los distintos puntos turísticos para el fomento y promoción del turismo en la Alcaldía Tlalpan, lo que representa un avance del 0 por ciento de los 10 programadas para el presente ejercicio fiscal
•	Se otorgaron 0 apoyos económicos que permitirán  la creación, el impulso y el  fortalecimiento de micro, pequeñas y medianas empresas, así como de sociedades cooperativas, a través de la adquisición de maquinaria, equipo, herramientas, insumos, adecuaciones y mejoras en la infraestructura, lo que representa un avance del 0 por ciento de los 218 programados para el presente ejercicio fiscal.
•	Se realizaron 30 proyectos encaminados a la protección y conservación del ambiente, lo que representa un avance del 46 por ciento de los 65 programados para el presente ejercicio fiscal.
•	Se otorgaron 250 apoyos económicos para fomentar la producción rural sostenible, lo que representa un avance del 64 por ciento de los 266 programados para el presente ejercicio fiscal.
•	Se otorgaron 0 apoyos en especie y económicos a través de la entrega de captadores de agua, paneles solares, regaderas ahorradoras,  mediante procesos de cosecha de agua de lluvia y de almacenaje y conversión de energía solar a través de paneles solares, lo que representa un avance del 0 por ciento de los 2,223 programados para el presente ejercicio fiscal.
Dirección General de Desarrollo Social
•	Se otorgaron 8,813 consultas médica en las Casas de Salud y Caravanas de Salud, lo que representa el 73.4 por ciento de las 12,000 programadas para el presente ejercicio fiscal.
•	Se brindaron 11,245 servicios de salud mental en el Centro Integral de Esparcimiento Lúdico y Orientación (CIELO), lo que representa el 62.4 por ciento de los 18,000 programados para el presente ejercicio fiscal.
•	Se brindaron 8,918 servicios en Caravanas de Salud, lo que representa un avance del 66.05 por ciento de los 13,500 programados para el presente ejercicio fiscal.
•	Se brindaron 2,120 servicios de orientación preventiva de salud en Caravanas de Salud, lo que representa un avance del 70.6 por ciento de las 3,000 programadas para el presente ejercicio fiscal;
•	Se programaron 709 evaluaciones de desarrollo infantil para la atención temprana del neurodesarrollo infantil en niños de 0 a 4.6 años de edad, lo que representa un avance del 78.7 por ciento de las 900 programadas para el presente ejercicio fiscal.
•	Se brindaron 626 servicios de salud ortopédica, lo que represemta un avance del 69.88 por ciento de las 900 programadas para el presente ejercicio fiscal.
•	Se impartio taller de Derechos e Inclusión  a 70 personas con discapacidad, lo que represemta un avance del 20 por ciento de las 350 programadas para el presente ejercicio fiscal.
•	Se realizó Una Sesión Ordinaria del Sistema (SIPINNA) para dar voz a las infancias y adolescencias en la puesta y poner en marcha las acciones de participación en la iniciativa de gobierno, lo que representa un avance del 50 por ciento de los 100 programados para el presente ejercicio fiscal.
•	Se realizó Una Sesión Ordinaria del Sistema (SIPINNA) para la implementación de estrategias en la Comisión de la Primera Infancia, lo que representa un avance del 50 por ciento de los 100 programados para el presente ejercicio fiscal.
•	Se realizaron XXX audiencias públicas infantiles en los espacios públicos de la Alcaldía Tlalpan, lo que representa un avance del XXX por ciento de los XXX programados para el presente ejercicio fiscal.
•	Se llevaron a cabo 10 talleres de promoción de los derechos de las niñas y niños, lo que representa un avance del 75 por ciento de los 100 programados para el presente ejercicio fiscal.
•	Se llevaron a cabo 598 actividades en cumplimiento al Programa Social Mujeres Libres y en Igualdad; así como el apoyo económico a 37 facilitadores del programa, lo que representa un avance del 90 por ciento de los 665 programados para el presente ejercicio fiscal; mismas que corresponden a: 73 talleres , 362 asesorías jurídicas, psicológicas y médicas, en materia de derechos humanos, por violencia de género y en derechos sexuales y reproductivos, 79 jornadas de servicios y 84 puntos violeta, beneficiando a 4672 mujeres y 637 hombres.
•	Se llevaron a cabo 562 actividades en cumplimiento al Programa Social Con Prevención yo Decido; así como el apoyo económico a 10 facilitadores del programa, lo que representa un avance del 80 por ciento de los 700 programados para el presente ejercicio fiscal; mismas que corresponden a: 402 talleres y 160 consejerías en materia de derechos sexuales y reproductivos a adolescentes de 12 a 17 años, así como a sus padres madres y personas tutoras, beneficiando a 2735 mujeres y 2476 hombres
•	Se otorgaron 125 apoyos económicos o en especie a mujeres habitantes de la Alcaldía Tlalpan que desarrollen proyectos económicos, comunitarios, culturales, educativos, lo que representa un avance del 50 por ciento de los 250 programados para el presente ejercicio fiscal.
•	Se brindaron 450 Servicios de Atención en los 5 Centros de Desarrollo Infantil de Tlalpan (CENDIS), beneficiando a 353 infantes inscritos., lo que representa un avance del 78 por ciento de los 450 programados en el presente ejercicio fiscal.
•	Se otorgaron 125 apoyos económicos a personas mayores de 60 años en estado vulnerable inscritos en Colectivos de Persona adultas Mayores, lo que representa un avance del 100 por ciento de los 100 programados para el presente ejercicio fiscal.
•	Se realizaron  actividades dirigidas a personas adultas mayores, lo que representa un avance del XXX por ciento de las XXX programadas para el presente ejercicio fiscal; mismas que corresponden a: 0 capacitaciones de cuidado a personas adultas mayores, 174 talleres de autocuidado a Personas Adultas Mayores, 9 Expo-Venta de artículos confeccionados por Adultos Mayores y XXX Paseos Recreativos a diversos puntos recreativos de la Ciudad de México.
•	Se programaron 125 apoyo económico a personas adultas mayores que se encuentren en condición de vulnerabilidad que demanden cuidados y habiten en las zonas de bajo y muy bajo índice de desarrollo social, lo que representa un vance del 100 por ciento de los 100 programados para el presente ejercicio fiscal.
•	Se llevaron a cabo 15 Eventos competitivos de las Escuelas Técnico Deportivas, lo que representa el 33 por ciento de los 45 programados para el presente ejercicio fiscal; mismos que se corresponden a: 2 atletismo, 0 basquetbol, 0 boxeo, 0 deporte adaptado, 0 handball, 0 judo, 0 luchas asociadas, 1 nado artístico, 5 natación, 0 patinaje Artístico, 2 tae kwon do, 0 polo acuático, 0 remo y 0 clavados, 1 ciclismo, 4 futbol, 0 de yoga y 0 de zumba.
•	Se realizaron 26 mantenimientos menores de los Centros y Módulos Deportivos, lo que representa un avance del 47 por ciento de los 55 estimados para el presente ejercicio fiscal.
Dirección General de Derechos Culturales y Educativos,
•	Se llevaron a cabo 0 talleres culturales de diversas expresiones, lo que representa un avance del 0 por ciento de las 62 programados para el presente ejercicio fiscal.
•	Se llevaron a cabo 4 actividades y servicios culturales en espacios públicos, plazas al aire libre, recintos culturales y en los 16 Centros Comunitarios, lo que representa un avance del 11 por ciento de las 37 programadas para el presente ejercicio fiscal, mismas que se desarrollaran de la siguiente manera: presentaciones en distintas áreas y 35 serviciosque incluyen clases de dibujo, danza, académicas, salud y oficios.  
•	Se impartieron 158,100 clases en las escuelas técnico deportivas: segregados como; 360 de atletismo, 2,448 de basquetbol, 240 en boxeo, 600 en deporte adaptado, 480 en handball, 240 en judo, 12 clases de luchas asociadas, 240 de nado sincronizado, 149,040 de  natación, 240 de patinaje artístico, 1,920 de tae-kwon-do, 1,680 de polo acuático,  360 de remo y 240 de clavados. que representa un avance de 50 por ciento de 315,305 programadas para este ejercicio fiscal.
Dirección General de Participación Ciudadana
•	Se realizaron 1,364 asesorías, lo que representa el 73 por ciento de las 2,432 programadas para el presente ejercicio fiscal, mismas que corresponden a: 643 colaboración; 533 vinculación; 511 concertación y 67 de participación ciudadana.
•	Se aplicaron 144 diagnósticos de necesidades, lo que representa el 75 por ciento de los 192 programados para el presente ejercicio fiscal, mismos que corresponden a: 133 colonias, 3 barrios y 8 pueblos.
•	Se atendieron 2,166 solicitudes de información Pública, lo que representa un avance del 103 por ciento de las 2,100 programadas para el presente ejercicio fiscal, mismas que corresponden a: 709 folios de Acceso a la Información Pública; 1 folios de Datos Personales; 28 folios de Recursos de Revisión y 6 folios desechados por la plataforma.
•	Se realizaron 10,565 difusiones, eventos y análisis de carpetas de prensa relativas a actividades de la Alcaldía, lo que representa el 70 por ciento de las 14,986 programadas para el presente ejercicio fiscal, mismas que corresponden a: 373 carteles, 39 folletos (díptico, trípticos), 216 lonas, 0 vinilos, y 7,747 diseños de logos, credenciales, sellos, reconocimientos, hojas membretadas, inserciones, portadas, publicaciones y banners para redes sociales, así como, la Autorización de Imagen Institucional del Gobierno de la Ciudad de México, 1,614 a través de la página Web, 671 actualizaciones electrónicas y 943 alimentación de la página Web; 626 eventos cubiertos para toma de fotografías, 347 eventos cubiertos para ser publicados en redes sociales (Twitter, Facebook, Instagram, y You Tube) y 819 demanda ciudadana captada a través de las redes sociales (Twitter, Facebook, Instagram y You Tube), y 258 prensa escrita, 767 boletines de prensa, eventos cubiertos, entrevistas, transmisiones en vivo, radio, TV e internet, 526 levantamiento de imágenes y videos.
•	Se brindó la atención de 42,041 solicitudes de servicios públicos sobre abasto de agua, servicios hidráulicos, construcciones y obras, espectáculos públicos, mercados públicos, Protección Civil, servicios legales, lo que representa un avance del 78 por ciento de las 54,000 programadas para el presente ejercicio fiscal, mismas que fueron corresponden a: 36,426 a través del Centro de Servicios y Atención Ciudadana (CESAC) y 5,625 mediante la Ventanilla Única de Trámites (VUT)
Dirección General de Jurídica y Gobierno
•	Se aplicaron 1,190 cédulas censales en 25 Asentamientos Humanos Irregulares en Suelo de Conservación de la Alcaldía Tlalpan, lo que representa el 79 por ciento de los 1,500 cédulas y 33 asentamientos de los 33 programados para el presente ejercicio fiscal.
•	Se atendieron 1,952  trámites y servicios relativos de giros mercantiles, lo que representa un avance del 65 por ciento de las 3,000 solicitudes programadas para el presente ejercicio fiscal, las cuales fueron recibidas a través de los medios siguientes: 1,080 Sistema Electrónico de Avisos y Permisos de Establecimientos Mercantiles (si@pem), 188 de la Ventanilla Única (VU), 289 del Centro de Servicios y Atención Ciudadana (CESAC) y 395 a personas atendidas de manera presencial.
•	Se atendieron 264 entre requerimientos en materia jurídica y de derechos humanos y asesorías, lo que representa un avance del 88 por ciento de los 300  programados para el presente ejercicio fiscal, los cuales corresponden a: 40 requerimientos, 43 asesorías en materia penal, 75 asesorías en materia civil, 93 asesorías en materia civil familiar; 3 asesorías en materia de arrendamiento y 10 asesorías en materia de trámites en general.
•	Se atendieron 81 requerimientos de información de auditorías practicadas por diferentes entes públicos, lo que representa el 81 por ciento de las 100 programadas para el presente ejercicio fiscal, mismas que corresponden a: 21 fueron del Órgano Interno de Control , 38 de la Auditoría Superior de la Ciudad de México, 13 de la Auditoría Superior de la Federación y 9 de la Secretaría de Administración y Finanzas, la Secretaría de la Contraloria General de la Ciudad de México y la Fiscalía General de la República.
•	Se realizaron 271 operativos de Seguridad, lo que representa el 77 por ciento de avance de los 350 programados para el presente ejercicio fiscal, los cuales se distribuyeron de la siguiente manera: 238 en colonias y 33 en pueblos de la Alcaldía.
•	Se llevaron a cabo 3,287 procesos policiales, lo que representa un avance del 243 por ciento de los 1,350 programados para el presente ejercicio fiscal, mismos que corresponden a: 1,409 remisiones al Juez Cívico/Ministerio Público y 1,878 acompañamientos con diferentes autoridades locales.
•	Se llevaron a cabo 34 operativos de atención integral para los habitantes de las colonias con mayor índice delictivo, lo que representa un avance del 71 por ciento de los 48 programados para el presente ejercicio fiscal.
•	Se brindaron 71 talleres a la ciudadanía, lo que representa un avance del 39 por ciento de los 180 programados para el presente ejercicio fiscal, mismos que corresponden a: 36 de prevención de la violencia y 35 de cultura de la denuncia.
 Dirección General de Derechos Culturales y Educativos
•	Se realizaron 125 asesorías para personas jóvenes que concluyeron el tercer grado de Secundaria y  están interesadas en presentar el examen COMIPEMS, lo que representa un avance del 99 por ciento de los 126 programados para el presente ejercicio fiscal.
•	Se brindaron 0 talleres en los Centros de Artes y oficios para personas inscritas o matriculadas en nivel básico (primarias y secundarias) en escuelas públicas ubicadas en zonas de bajo desarrollo social y de muy alto índice de marginación social, lo que representa un avance del 0 por ciento de los 62 programados para el presente ejercicio fiscal.
•	Se llevaron a cabo 20 clases de música para crear una Camerata Infantil y Juvenil de Tlalpan, compuesta por 25 integrantes, con el fin de garantizar el acceso a la formación musical de personas de 12 a 29 años, lo que representa un avance del 9 por ciento de las 225 programadas para el presente ejercicio fiscal.
•	Se otorgaron 675 apoyos económicos del Programa Social "Estancias Infantiles Tlalpan", lo que representa el 99 por ciento de los 100 programados para el presente ejercicio fiscal.
•	Se otorgaron las siguientes acciones: Asesorías médicas veterinarias: 8,876 ; 2. Cirugías de esterilización: 3,619; 3. Vacunación antirrábica: 833; 4. Desparasitación: 1,257; 5. Beneficiarios de actividades educativas: 3,015. Se realizó la liberación de recurso para los beneficiarios facilitadores del Programa Social "Amigo Fiel", correspondiente al mes de agosto. en cumplimiento al Programa Social "Amigo Fiel", lo que representa un avance del 80 por ciento de los 22,000 programados para el presente ejercicio fiscal.
•	Se otorgaron 67 apoyos económicos o en especie en cumplimiento al  Programa Social "Activando Tlalpan", median te el cual se desarrollaran actividades físical y deportivas, lo que representa un avance del 33 por ciento de los 20,127 programados para el presente ejercicio fiscal.
•	Se otorgaron 27 apoyos económicos o en especie a "Colectivos Juveniles" que desarrollen e implementen proyectos que atiendan problematicas juveniles en sus comunidades, lo que representa un avance del 100 de los 100 programados para el presente ejercicio fiscal.
•	Se realizaron 7 servicios de atención a la población tlalpense, lo que representa un avance del 57 por ciento de los 7 programados para el presente ejercicio fiscal; mismos que corresponden a: 1,250  en vía pública; 3,294 para prevención de las violencias; 0 asesorías educativas; 0 talleres artísticos, lúdicos y de oficiosa para una vida más creativa, 0 talleres lúdicos, formativos y ocupacionales para personas que habiten en zonas de muy bajo y bajo índice de desarrollo social, 183 servicios de mejoramiento y mantenimiento de espacios públicos y 500 actividades que fortalezcan la organización vecinal.
•	Se brindaron 550 apoyos a personas con alguna discapacidad permanente; lo que representa un avance del 100 por ciento de los 550 programados, mediante la Acción Social "Apoyo a Personas con Discapacidad Física o Sensorial" . Asimismo se concluye con la liberación de recurso para los 4 beneficiarios facilitadores.
•	Se realizaron 2 acciones sociales y 1 carrera deportiva, lo que representa 75 por ciento de las 3 programadas para el presente ejercicio fiscal; mismos que corresponden a: 0 conjuntos de pants a Deportistas y Entrenadores Deportivos, 0 apoyos económicos (único) a deportistas y entrenadores deportivos que representantes de la Alcaldía, entrega de  0 pares de tenis de piel color blanco a niñas y niños de entre 3 y 6 años 11 meses de edad y entrega de 3 premios económicos a los ganadores de los tres primeros lugares de la Carrera XVII Carrera Tlalpense 10k 2023 de las categorías y ramas participantes.
•	Se programaron 3 acciones sociales, lo que representa un avance del XXX por ciento de las XXX programadas para el presente ejercicio fiscal; mismas que corresponden a: “Tlalpan Mágico” entrega de juguetes a 13,389 niñas, niños y adolescentes en el marco del Día del Niño y de la Niña, Tlalpan Grande y Diverso brindar servicios de primera atención y asesoría psicológica, sexual, jurídica o médica a por lo menos 1462 personas de la comunidad LGBTTTIQA+ que habitan en las colonias, barrios y pueblos de bajo y muy bajo índice de desarrollo social, 21 talleres y 22 jornadas informativas en modalidad presencial y/o virtual, para el desarrollo e inclusión social de las personas LGBTTTIQA+ y ECOTECNOLOGIAS" entrega de 2,018 regaderas ahorradoras de agua, 180 captadores de agua de lluvia y 25 sistemas de paneles solares.
•	Dos acciones sociales: Pasos Firmes 2023 en la que se entregaron 2000 pares de tenis a niñas y niños de Tlalpan, significando un avance del 100 por ciento  de los 100 programados y Verano en Grande 2023 que brindo actividades lúdico culturales a 603 niñas y niños, lo que significa un avance del 100 por ciento de los 100 programados.
•	Mediante la Acción Social "Promoción y Atención al Desarrollo Infantil", se brindaron 501  Evaluaciones del Desarrollo Infantil (EDI) a niñas y niños de entre 0 y 4 años 10 meses de edad, 392 tamizajes para detectar riesgos de Trastorno del Espectro Autista: Evaluación del Espectro Autista en
•	Niños Mexicanos (VEANME) a niñas y niños de 16 a 48 meses de edad y 802 valoraciones nutricionales a niñas y niños de 0 a 12 años. Asimismo se concluye con la liberación de recurso para los 23 beneficiarios facilitadores.
</t>
  </si>
  <si>
    <t xml:space="preserve">Dirección de Protección Civil
•	Se realizaron 341 verificaciones de cumplimiento a los Programas Internos de Protección Civil, para conocer y vigilar las medidas de seguridad con las que cuentan los establecimientos mercantiles, lo que representa un avance del 57 por ciento de los 600 programados para este ejercicio fiscal.
•	Se realizaron 884 emisiones de dictámenes de Riesgo, sustentados en análisis técnico profesional, para la mitigación de riesgos, lo que representa un avance del 110 por ciento de los 800 programados para este ejercicio fiscal.
•	Se atendieron 617 solicitudes de emergencia para salvaguardar la vida y bienes de los individuos, lo que representa un avance del 88 por ciento de las 700 solicitudes programadas para el presente ejercicio fiscal.
•	Se realizaron 107 actividades en cumplimiento al Programa de Protección Civil, lo que representan un avance del 155 por ciento de 69 programadas para presente ejercicio fiscal; mismas que corresponden a:  42 capacitaciones y 5 simulacros y 60 asesorías con el fin de incrementar la capacidad individual y colectiva para salvaguardar vidas ante una eventualidad provocada por algún fenómeno perturbador.
Dirección General de Administración
•	Se atendieron 702 solicitudes de servicio y requisiciones de compra, lo que representa un avance del 73 por ciento de los 961 programados para el presente ejercicio fiscal; ismos que corresponden a: 468 solicitudes de servicio y 193 requisiciones de compra.
•	Se atendieron 5,907 solicitudes de servicios generales, lo que representa un avance del 74 por ciento de los 7,552 programados para el ejercicio fiscal; mismos que corresponden a: 708 mantenimientos correctivos y preventivos al parque vehicular, 2,411 de apoyo logístico y 2,278 de limpieza.
•	Se efectuó el pago de 4,285 MDP por concepto del pago de 4 sentencias, el importe que representa un avance del 43 por ciento de los 10 MDP programados para el presente ejercicio fiscal.
Dirección General de Obras y Desarrollo Urbano
•	Se realizaron 45 construcciones, ampliaciones, rehabilitaciones, mantenimientos y mejoramientos, lo que representa un avance del 64 por ciento de las 70 programadas para el presente ejercicio fiscal; mismas que corresponden a: 0 Deportivos, 6 Bibliotecas, 33 Planteles de Educación Básica y 6 Inmuebles de Infraestructura Social.
•	Se realizaron 22 construcciones, ampliaciones, rehabilitaciones, mantenimientos y mejoramientos, lo que representa un avance del  55 % de los 40 programados para el presente ejercicio fiscal, mismos que corresponden a: 21 Edificios Públicos y 1 Mercados Públicos.
•	Se realizaron 0 construcciones, ampliaciones, rehabilitaciones, mantenimientos y mejoramientos, lo que representa un avance del 0 por ciento de los  18 programados para el presente ejercicio fiscal; mismos que corresponden a 18 Espacios Públicos de la Alcaldía Tlalpan.
•	Se realizaron  95,154.56 m2  construcciones, ampliaciones, rehabilitaciones, mantenimientos y mejoramientos, lo que representa un avance del 31 por ciento de los 308,979.53 programados para el presente ejercicio fiscal; mismos que corresponden a: 256,979.53 m² de Carpeta Asfáltica de la Red Secundaria de Vialidades y 52,000 metros lineales de Balizamiento, en la Alcaldía Tlalpan.
•	Se realizaron 0 construcciones, ampliaciones, rehabilitaciones y mantenimientos de Obra que incluye trabajos de supervisión y Proyectos Ejecutivos para la mitigación de riesgos, lo que representa un avance del 0 por ciento de los 3 programados para el presente ejercicio fiscal.
•	Se realizaron 2340 m² de mantenimientos a banquetas que incluye trabajos de Supervisión y Proyectos Ejecutivos en calles de la Alcaldía Tlalpan, lo que representa un avance del 67 por ciento de los 3500 programados para el presente ejercicio fiscal.
•	Se realizaron 148040 metros lineales de construcciones, ampliaciones, rehabilitaciones, mantenimientos y mejoramientos de la Red de Agua Potable se incluyen trabajos de Supervision y Proyectos Ejecutivos, lo que representa un avance del  102 por ciento de los 145600 programados para el presente ejercicio fiscal.
•	Se realizaron 180,011 metros lineales de construcción, ampliación, rehabilitación, mantenimiento y mejoramiento de desazolve de la Red de Drenaje incluyendo Trabajos de Supervision y Proyectos Ejecutivos, lo que representa un avance del 98 por ciento de los 186645 programados para el presente ejercicio fiscal.
•	Se realizaron 0 construcciones, ampliaciones, rehabilitaciones, mantenimientos y mejoramientos a Resumideros, trabajos que incluyen Supervisión y Proyectos Ejecutivos, lo que representa un avance del 0 por ciento de los 8 programados para este ejercicio fiscal.
•	Se realizaron 378272 Kilómetros de construcción, ampliación, rehabilitación, mantenimiento y mejoramiento a la Red de Drenaje que incluye trabajos de Supervisión y Proyectos Ejecutivos, lo que representa un avance del 98 por ciento de los 363.56 Kilómetros programados para este ejercicio fiscal.
•	Se llevó a cabo la repartición de 1,193,332 m³ de agua mediante camiones tipo pipas en zonas con un alto índice de marginación, lo que representa un avance del 85 por ciento de 1,400,000 m³ programados para este ejercicio fiscal.
Dirección General de Medio Ambiente, Desarrollo Sustentable y fomento Económico
•	Se realizaron 0 ferias del Empleo con la participación de Empresas Privadas, Instancias Públicas y la Población Tlalpense, lo que representa un avance del 0 por ciento de las 8 programadas para el presente ejercicio fiscal.
•	Se realizó la difusión para 0 ferias del Empleo con productores locales a través de diversos medios impresos, lo que representa un avance del 0 por ciento de las 8 programados para el presente ejercicio fiscal; mismos que corresponden a: 0 calendarios,  0 convocatorias, 0 carteles,  y 0 triticos y dipticos.
•	Se llevaron a cabo 0 consultas con agentes económicos para el desarrollo adecuados del sector de servicios, lo que representa un avance del 0 por ciento de las 5 programadas para el presente ejercicio fiscal.
•	Se brindaron  0 capacitaciones para fomentar el desarrollo de las MYPIMES y las Sociedades Cooperativas, lo que representa un avance del 0 por ciento de las 8 programadas para el presente ejercicio fiscal.
•	Se brindaron 0 capacitaciones para la promoción del Autoempleo encaminado a las personas jóvenes, lo que representa un avance del 0 por ciento de las 8 programadas para el presente ejercicio fiscal.
•	Se entregaron 0 apoyos económicos a emprendedores,  personas dedicadas a la producción agrícola y que se encuentren desempleados, lo que representa un avance del 0 por ciento de los 125 programados para el presente ejercicio fiscal.
•	Se programaron 0 capacitaciones para el autoempleo a grupos de Personas Adultas Mayores, lo que representa un avance del 0 por ciento de las 250 programadas para el presente ejercicio fiscal.
•	Se programaron 0 recorridos por los distintos puntos turísticos para el fomento y promoción del turismo en la Alcaldía Tlalpan, lo que representa un avance del 0 por ciento de los 10 programadas para el presente ejercicio fiscal
•	Se otorgaron 0 apoyos económicos que permitirán  la creación, el impulso y el  fortalecimiento de micro, pequeñas y medianas empresas, así como de sociedades cooperativas, a través de la adquisición de maquinaria, equipo, herramientas, insumos, adecuaciones y mejoras en la infraestructura, lo que representa un avance del 0 por ciento de los 218 programados para el presente ejercicio fiscal.
•	Se realizaron 30 proyectos encaminados a la protección y conservación del ambiente, lo que representa un avance del 46 por ciento de los 65 programados para el presente ejercicio fiscal.
•	Se otorgaron 250 apoyos económicos para fomentar la producción rural sostenible, lo que representa un avance del 64 por ciento de los 266 programados para el presente ejercicio fiscal.
•	Se otorgaron 0 apoyos en especie y económicos a través de la entrega de captadores de agua, paneles solares, regaderas ahorradoras,  mediante procesos de cosecha de agua de lluvia y de almacenaje y conversión de energía solar a través de paneles solares, lo que representa un avance del 0 por ciento de los 2,223 programados para el presente ejercicio fiscal.
Dirección General de Desarrollo Social
•	Se otorgaron 8,813 consultas médica en las Casas de Salud y Caravanas de Salud, lo que representa el 73.4 por ciento de las 12,000 programadas para el presente ejercicio fiscal.
•	Se brindaron 11,245 servicios de salud mental en el Centro Integral de Esparcimiento Lúdico y Orientación (CIELO), lo que representa el 62.4 por ciento de los 18,000 programados para el presente ejercicio fiscal.
•	Se brindaron 8,918 servicios en Caravanas de Salud, lo que representa un avance del 66.05 por ciento de los 13,500 programados para el presente ejercicio fiscal.
•	Se brindaron 2,120 servicios de orientación preventiva de salud en Caravanas de Salud, lo que representa un avance del 70.6 por ciento de las 3,000 programadas para el presente ejercicio fiscal;
•	Se programaron 709 evaluaciones de desarrollo infantil para la atención temprana del neurodesarrollo infantil en niños de 0 a 4.6 años de edad, lo que representa un avance del 78.7 por ciento de las 900 programadas para el presente ejercicio fiscal.
•	Se brindaron 626 servicios de salud ortopédica, lo que represemta un avance del 69.88 por ciento de las 900 programadas para el presente ejercicio fiscal.
•	Se impartio taller de Derechos e Inclusión  a 70 personas con discapacidad, lo que represemta un avance del 20 por ciento de las 350 programadas para el presente ejercicio fiscal.
•	Se realizó Una Sesión Ordinaria del Sistema (SIPINNA) para dar voz a las infancias y adolescencias en la puesta y poner en marcha las acciones de participación en la iniciativa de gobierno, lo que representa un avance del 50 por ciento de los 100 programados para el presente ejercicio fiscal.
•	Se realizó Una Sesión Ordinaria del Sistema (SIPINNA) para la implementación de estrategias en la Comisión de la Primera Infancia, lo que representa un avance del 50 por ciento de los 100 programados para el presente ejercicio fiscal.
•	Se realizaron XXX audiencias públicas infantiles en los espacios públicos de la Alcaldía Tlalpan, lo que representa un avance del XXX por ciento de los XXX programados para el presente ejercicio fiscal.
•	Se llevaron a cabo 10 talleres de promoción de los derechos de las niñas y niños, lo que representa un avance del 75 por ciento de los 100 programados para el presente ejercicio fiscal.
•	Se llevaron a cabo 598 actividades en cumplimiento al Programa Social Mujeres Libres y en Igualdad; así como el apoyo económico a 37 facilitadores del programa, lo que representa un avance del 90 por ciento de los 665 programados para el presente ejercicio fiscal; mismas que corresponden a: 73 talleres , 362 asesorías jurídicas, psicológicas y médicas, en materia de derechos humanos, por violencia de género y en derechos sexuales y reproductivos, 79 jornadas de servicios y 84 puntos violeta, beneficiando a 4672 mujeres y 637 hombres.
•	Se llevaron a cabo 562 actividades en cumplimiento al Programa Social Con Prevención yo Decido; así como el apoyo económico a 10 facilitadores del programa, lo que representa un avance del 80 por ciento de los 700 programados para el presente ejercicio fiscal; mismas que corresponden a: 402 talleres y 160 consejerías en materia de derechos sexuales y reproductivos a adolescentes de 12 a 17 años, así como a sus padres madres y personas tutoras, beneficiando a 2735 mujeres y 2476 hombres
•	Se otorgaron 125 apoyos económicos o en especie a mujeres habitantes de la Alcaldía Tlalpan que desarrollen proyectos económicos, comunitarios, culturales, educativos, lo que representa un avance del 50 por ciento de los 250 programados para el presente ejercicio fiscal.
•	Se brindaron 450 Servicios de Atención en los 5 Centros de Desarrollo Infantil de Tlalpan (CENDIS), beneficiando a 353 infantes inscritos., lo que representa un avance del 78 por ciento de los 450 programados en el presente ejercicio fiscal.
•	Se otorgaron 125 apoyos económicos a personas mayores de 60 años en estado vulnerable inscritos en Colectivos de Persona adultas Mayores, lo que representa un avance del 100 por ciento de los 100 programados para el presente ejercicio fiscal.
•	Se realizaron  actividades dirigidas a personas adultas mayores, lo que representa un avance del XXX por ciento de las XXX programadas para el presente ejercicio fiscal; mismas que corresponden a: 0 capacitaciones de cuidado a personas adultas mayores, 174 talleres de autocuidado a Personas Adultas Mayores, 9 Expo-Venta de artículos confeccionados por Adultos Mayores y XXX Paseos Recreativos a diversos puntos recreativos de la Ciudad de México.
•	Se programaron 125 apoyo económico a personas adultas mayores que se encuentren en condición de vulnerabilidad que demanden cuidados y habiten en las zonas de bajo y muy bajo índice de desarrollo social, lo que representa un vance del 100 por ciento de los 100 programados para el presente ejercicio fiscal.
•	Se llevaron a cabo 15 Eventos competitivos de las Escuelas Técnico Deportivas, lo que representa el 33 por ciento de los 45 programados para el presente ejercicio fiscal; mismos que se corresponden a: 2 atletismo, 0 basquetbol, 0 boxeo, 0 deporte adaptado, 0 handball, 0 judo, 0 luchas asociadas, 1 nado artístico, 5 natación, 0 patinaje Artístico, 2 tae kwon do, 0 polo acuático, 0 remo y 0 clavados, 1 ciclismo, 4 futbol, 0 de yoga y 0 de zumba.
•	Se realizaron 26 mantenimientos menores de los Centros y Módulos Deportivos, lo que representa un avance del 47 por ciento de los 55 estimados para el presente ejercicio fiscal.
Dirección General de Derechos Culturales y Educativos,
•	Se llevaron a cabo 0 talleres culturales de diversas expresiones, lo que representa un avance del 0 por ciento de las 62 programados para el presente ejercicio fiscal.
•	Se llevaron a cabo 4 actividades y servicios culturales en espacios públicos, plazas al aire libre, recintos culturales y en los 16 Centros Comunitarios, lo que representa un avance del 11 por ciento de las 37 programadas para el presente ejercicio fiscal, mismas que se desarrollaran de la siguiente manera: presentaciones en distintas áreas y 35 serviciosque incluyen clases de dibujo, danza, académicas, salud y oficios.  
•	Se impartieron 158,100 clases en las escuelas técnico deportivas: segregados como; 360 de atletismo, 2,448 de basquetbol, 240 en boxeo, 600 en deporte adaptado, 480 en handball, 240 en judo, 12 clases de luchas asociadas, 240 de nado sincronizado, 149,040 de  natación, 240 de patinaje artístico, 1,920 de tae-kwon-do, 1,680 de polo acuático,  360 de remo y 240 de clavados. que representa un avance de 50 por ciento de 315,305 programadas para este ejercicio fiscal.
Dirección General de Participación Ciudadana
•	Se realizaron 1,364 asesorías, lo que representa el 73 por ciento de las 2,432 programadas para el presente ejercicio fiscal, mismas que corresponden a: 643 colaboración; 533 vinculación; 511 concertación y 67 de participación ciudadana.
•	Se aplicaron 144 diagnósticos de necesidades, lo que representa el 75 por ciento de los 192 programados para el presente ejercicio fiscal, mismos que corresponden a: 133 colonias, 3 barrios y 8 pueblos.
•	Se atendieron 2,166 solicitudes de información Pública, lo que representa un avance del 103 por ciento de las 2,100 programadas para el presente ejercicio fiscal, mismas que corresponden a: 709 folios de Acceso a la Información Pública; 1 folios de Datos Personales; 28 folios de Recursos de Revisión y 6 folios desechados por la plataforma.
•	Se realizaron 10,565 difusiones, eventos y análisis de carpetas de prensa relativas a actividades de la Alcaldía, lo que representa el 70 por ciento de las 14,986 programadas para el presente ejercicio fiscal, mismas que corresponden a: 373 carteles, 39 folletos (díptico, trípticos), 216 lonas, 0 vinilos, y 7,747 diseños de logos, credenciales, sellos, reconocimientos, hojas membretadas, inserciones, portadas, publicaciones y banners para redes sociales, así como, la Autorización de Imagen Institucional del Gobierno de la Ciudad de México, 1,614 a través de la página Web, 671 actualizaciones electrónicas y 943 alimentación de la página Web; 626 eventos cubiertos para toma de fotografías, 347 eventos cubiertos para ser publicados en redes sociales (Twitter, Facebook, Instagram, y You Tube) y 819 demanda ciudadana captada a través de las redes sociales (Twitter, Facebook, Instagram y You Tube), y 258 prensa escrita, 767 boletines de prensa, eventos cubiertos, entrevistas, transmisiones en vivo, radio, TV e internet, 526 levantamiento de imágenes y videos.
•	Se brindó la atención de 42,041 solicitudes de servicios públicos sobre abasto de agua, servicios hidráulicos, construcciones y obras, espectáculos públicos, mercados públicos, Protección Civil, servicios legales, lo que representa un avance del 78 por ciento de las 54,000 programadas para el presente ejercicio fiscal, mismas que fueron corresponden a: 36,426 a través del Centro de Servicios y Atención Ciudadana (CESAC) y 5,625 mediante la Ventanilla Única de Trámites (VUT)
Dirección General de Jurídica y Gobierno
•	Se aplicaron 1,190 cédulas censales en 25 Asentamientos Humanos Irregulares en Suelo de Conservación de la Alcaldía Tlalpan, lo que representa el 79 por ciento de los 1,500 cédulas y 33 asentamientos de los 33 programados para el presente ejercicio fiscal.
•	Se atendieron 1,952  trámites y servicios relativos de giros mercantiles, lo que representa un avance del 65 por ciento de las 3,000 solicitudes programadas para el presente ejercicio fiscal, las cuales fueron recibidas a través de los medios siguientes: 1,080 Sistema Electrónico de Avisos y Permisos de Establecimientos Mercantiles (si@pem), 188 de la Ventanilla Única (VU), 289 del Centro de Servicios y Atención Ciudadana (CESAC) y 395 a personas atendidas de manera presencial.
•	Se atendieron 264 entre requerimientos en materia jurídica y de derechos humanos y asesorías, lo que representa un avance del 88 por ciento de los 300  programados para el presente ejercicio fiscal, los cuales corresponden a: 40 requerimientos, 43 asesorías en materia penal, 75 asesorías en materia civil, 93 asesorías en materia civil familiar; 3 asesorías en materia de arrendamiento y 10 asesorías en materia de trámites en general.
•	Se atendieron 81 requerimientos de información de auditorías practicadas por diferentes entes públicos, lo que representa el 81 por ciento de las 100 programadas para el presente ejercicio fiscal, mismas que corresponden a: 21 fueron del Órgano Interno de Control , 38 de la Auditoría Superior de la Ciudad de México, 13 de la Auditoría Superior de la Federación y 9 de la Secretaría de Administración y Finanzas, la Secretaría de la Contraloria General de la Ciudad de México y la Fiscalía General de la República.
•	Se realizaron 271 operativos de Seguridad, lo que representa el 77 por ciento de avance de los 350 programados para el presente ejercicio fiscal, los cuales se distribuyeron de la siguiente manera: 238 en colonias y 33 en pueblos de la Alcaldía.
•	Se llevaron a cabo 3,287 procesos policiales, lo que representa un avance del 243 por ciento de los 1,350 programados para el presente ejercicio fiscal, mismos que corresponden a: 1,409 remisiones al Juez Cívico/Ministerio Público y 1,878 acompañamientos con diferentes autoridades locales.
•	Se llevaron a cabo 34 operativos de atención integral para los habitantes de las colonias con mayor índice delictivo, lo que representa un avance del 71 por ciento de los 48 programados para el presente ejercicio fiscal.
•	Se brindaron 71 talleres a la ciudadanía, lo que representa un avance del 39 por ciento de los 180 programados para el presente ejercicio fiscal, mismos que corresponden a: 36 de prevención de la violencia y 35 de cultura de la denuncia.
 Dirección General de Derechos Culturales y Educativos
•	Se realizaron 125 asesorías para personas jóvenes que concluyeron el tercer grado de Secundaria y  están interesadas en presentar el examen COMIPEMS, lo que representa un avance del 99 por ciento de los 126 programados para el presente ejercicio fiscal.
•	Se brindaron 0 talleres en los Centros de Artes y oficios para personas inscritas o matriculadas en nivel básico (primarias y secundarias) en escuelas públicas ubicadas en zonas de bajo desarrollo social y de muy alto índice de marginación social, lo que representa un avance del 0 por ciento de los 62 programados para el presente ejercicio fiscal.
•	Se llevaron a cabo 20 clases de música para crear una Camerata Infantil y Juvenil de Tlalpan, compuesta por 25 integrantes, con el fin de garantizar el acceso a la formación musical de personas de 12 a 29 años, lo que representa un avance del 9 por ciento de las 225 programadas para el presente ejercicio fiscal.
•	Se otorgaron 675 apoyos económicos del Programa Social "Estancias Infantiles Tlalpan", lo que representa el 99 por ciento de los 100 programados para el presente ejercicio fiscal.
•	Se otorgaron las siguientes acciones: Asesorías médicas veterinarias: 8,876 ; 2. Cirugías de esterilización: 3,619; 3. Vacunación antirrábica: 833; 4. Desparasitación: 1,257; 5. Beneficiarios de actividades educativas: 3,015. Se realizó la liberación de recurso para los beneficiarios facilitadores del Programa Social "Amigo Fiel", correspondiente al mes de agosto. en cumplimiento al Programa Social "Amigo Fiel", lo que representa un avance del 80 por ciento de los 22,000 programados para el presente ejercicio fiscal.
•	Se otorgaron 67 apoyos económicos o en especie en cumplimiento al  Programa Social "Activando Tlalpan", median te el cual se desarrollaran actividades físical y deportivas, lo que representa un avance del 33 por ciento de los 20,127 programados para el presente ejercicio fiscal.
•	Se otorgaron 27 apoyos económicos o en especie a "Colectivos Juveniles" que desarrollen e implementen proyectos que atiendan problematicas juveniles en sus comunidades, lo que representa un avance del 100 de los 100 programados para el presente ejercicio fiscal.
•	Se realizaron 7 servicios de atención a la población tlalpense, lo que representa un avance del 57 por ciento de los 7 programados para el presente ejercicio fiscal; mismos que corresponden a: 1,250  en vía pública; 3,294 para prevención de las violencias; 0 asesorías educativas; 0 talleres artísticos, lúdicos y de oficiosa para una vida más creativa, 0 talleres lúdicos, formativos y ocupacionales para personas que habiten en zonas de muy bajo y bajo índice de desarrollo social, 183 servicios de mejoramiento y mantenimiento de espacios públicos y 500 actividades que fortalezcan la organización vecinal.
•	Se brindaron 550 apoyos a personas con alguna discapacidad permanente; lo que representa un avance del 100 por ciento de los 550 programados, mediante la Acción Social "Apoyo a Personas con Discapacidad Física o Sensorial" . Asimismo se concluye con la liberación de recurso para los 4 beneficiarios facilitadores.
•	Se realizaron 2 acciones sociales y 1 carrera deportiva, lo que representa 75 por ciento de las 3 programadas para el presente ejercicio fiscal; mismos que corresponden a: 0 conjuntos de pants a Deportistas y Entrenadores Deportivos, 0 apoyos económicos (único) a deportistas y entrenadores deportivos que representantes de la Alcaldía, entrega de  0 pares de tenis de piel color blanco a niñas y niños de entre 3 y 6 años 11 meses de edad y entrega de 3 premios económicos a los ganadores de los tres primeros lugares de la Carrera XVII Carrera Tlalpense 10k 2023 de las categorías y ramas participantes.
•	Se programaron 3 acciones sociales, lo que representa un avance del XXX por ciento de las XXX programadas para el presente ejercicio fiscal; mismas que corresponden a: “Tlalpan Mágico” entrega de juguetes a 13,389 niñas, niños y adolescentes en el marco del Día del Niño y de la Niña, Tlalpan Grande y Diverso brindar servicios de primera atención y asesoría psicológica, sexual, jurídica o médica a por lo menos 1462 personas de la comunidad LGBTTTIQA+ que habitan en las colonias, barrios y pueblos de bajo y muy bajo índice de desarrollo social, 21 talleres y 22 jornadas informativas en modalidad presencial y/o virtual, para el desarrollo e inclusión social de las personas LGBTTTIQA+ y ECOTECNOLOGIAS" entrega de 2,018 regaderas ahorradoras de agua, 180 captadores de agua de lluvia y 25 sistemas de paneles solares.
•	Dos acciones sociales: Pasos Firmes 2023 en la que se entregaron 2000 pares de tenis a niñas y niños de Tlalpan, significando un avance del 100 por ciento  de los 100 programados y Verano en Grande 2023 que brindo actividades lúdico culturales a 603 niñas y niños, lo que significa un avance del 100 por ciento de los 100 programados.
•	Mediante la Acción Social "Promoción y Atención al Desarrollo Infantil", se brindaron 501  Evaluaciones del Desarrollo Infantil (EDI) a niñas y niños de entre 0 y 4 años 10 meses de edad, 392 tamizajes para detectar riesgos de Trastorno del Espectro Autista: Evaluación del Espectro Autista en
•	Niños Mexicanos (VEANME) a niñas y niños de 16 a 48 meses de edad y 802 valoraciones nutricionales a niñas y niños de 0 a 12 años. Asimismo se concluye con la liberación de recurso para los 23 beneficiarios facilitadores.
</t>
  </si>
  <si>
    <t xml:space="preserve">"Dirección General de Obras y Desarrollo Urbano.
226 321 E187- Servicios Públicos- En éste Programa Presupuestal se autorizaron  recursos en ell capitulo Servicios Generales en el rubro de e Arrendamiento de equipo de transporte destinado a servicios públicos y la operación de programas públicos,;  estos recursos son complemento para cumplir con  los trabajos realizados de la meta alcanzada, que se reporta en la  Fuente de financiamiento, 25P130 Etiquetado Recursos Federales-Aportaciones Federales Para Entidades Federativas y Municipios-Fondo De Aportaciones Para El Fortalecimiento De Los Municipios y Las Demarcaciones Territoriales Del Distrito Federal (FORTAMUN)-2023-Original De La URG.
221 274 K023- Infraestructura Urbana- Al período Enero-Septiembre de 2023  en obra por administración y contrato,  dió atención a la  construcción, ampliación, rehabilitación, mantenimiento y mejoramiento a 45 Inmuebles que representa el 64 % de 70 inmuebles programados este Ejercicio Fiscal, beneficiando a  segregados de la siguiente forma, , 6 Bibliotecas, 33 Planteles de Educación Básicq y 6  inmuebles de Infraestrucrura Social. rN Diversas Colonias y Pueblos de la Demarcación, a saber; BIBLIOTECAS; 1.- Biblioteca Central. Ubicación: Allende No. 418 entre Juárez y Madero, Colonia Centro de Tlalpan. Trabajos Realizados: Reparación y mantenimiento en dos bombas de 2 HP, trabajos de reparación y mantenimiento en instalaciones hidrosanitarias y baños ecológicos, sellado de lozeta en tarja baño de hombres, aplicación de impermeabilizante en azotea (18 m2),2.-Centro Cultural y de las Artes""Casa Frissac"" Ubicación: Plaza de la Constitución s/n Esquina Moneda Col. Centro de Tlalpan. Trabajos Realizados: Plomería. Reparación y mantenimiento en instalaciones eléctricas,3.- Biblioteca Pública ""Jerónimo Martínez Díaz"". Ubicación: Hopelchen no. 7 entre Ruiseñor y Xitle, Colonia Rincón del Mirador II. Trabajos Realizados: reparación y mantenimiento en instalaciones eléctricas,4.-Casa de la Cultura Tlalpan. Ubicación: Camino a Santa Teresa s/n esquina Zacatepetl, Colonia Parques del Pedregal.Trabajos Realizados: Reparacion y mantenimiento  eléctricos y de plomeria en sistema de bombeo, cambio de interruptor en bomba,cambio de mingitorio en baño de varones,5.- Biblioteca Pública ""Belvedere"". Ubicación: Yobain s/n esquina Peloponeso, Colonia Belvedere. Trabajos Realizados: reparacion y mantenimiento en instalaciones hidrosanitarias, reubicación de cisterna tipo tanque de 6 mil litros,6.- Museo de Historia de Tlalpan. Ubicación: Plaza de la Constitución no. 10 esquina Victoria, colonia Centro de Tlalpan. Trabajos Realizados: mantenimiento en azoteas, trabajos de desazolve en bajadas pluviales, trabajos de mantenimiento en domo. PLANTELES EDUCATIVOS   1.- Cendi ""El Mirador"". Ubicación: Popolna no. 10 esquina Tekit, Colonia Lomas de Padierna. Trabajos Realizados: reparación en instalaciones hidrosanitarias y eléctricas y en sistema de bombeo, cambio de 4 lámparas,2.- Cendi ""Villa Coapa"". Ubicación: María Auxiliadora s/n esquina Prolongación Canal de Miramontes, Fraccionamiento Ex Hacienda San Juan de Dios. Trabajos Realizados: reparación y mantenimiento en instalaciones hidrosanitarias,  OBRA POR CONTRATO: 3.- CENDI Lomas Hidalgo, calle Adagio 11, Lomas Hidalgo, ubicado dentro de la alcaldía tlalpan, Trabajos realziados: demolición, excavación de terreno, habilitado de acero, colado de muro, colocación de tezontle, relleno con tepetate mejorado, retiro de juegos existentes, colocación de juego infantil, construcción de pozo de visitam registros, colocación de muro perimetral, colocación de euroreja, refuerzo en muros al interior del inmueble, colocación de loseta en muros , construcción de planchas de concreto, colocación de sistemas polycourt  y amortiguante, construcción de escaleras principales, construcción de banqueta de acceso, colocación de luminarias y postes construccion de rampa, colocación de barandal y pasa manos, construcción de pérgonla  y portón principal colocación de letrero en fachada principal, pintura en herrería, colocación de jardinería, 4.-Trabajos de construcción, mantenimiento y rehabilitación para la mitigación de riesgos en el CENDI Villa Coapa, ubicado en Coapa, Ex de San Juan de Dios, Trabajos realizados: Mitigación de riesgos con el reforzamiento y restructuración de muro colindantes e intermedio estructural del inmueble, 5.- Jardín de Niños ""Estado de Tamaulipas"". Ubicación: Sierra San Pedro no. 226 entre Meseta San Cristóbal y Sierra San Martín, Colonia Tlalmille. Trabajos Realizados: Aplicación de pintura en muros de contención (90 M2.) y en guardapolvos (28 M2.), construcción de banqueta y escalones (5 M2.), 6.- Jardín de Niños ""Prof. Rafael Ramírez"". Ubicación: Homún s/n entre Izamal y Hopelchen, Colonia Cultura Maya. Trabajos Realizados: Rotulación de figuras geométricas sobre parte frontal del muro perimetral del plantel (pinturas verde, azul y rosa 30 litros), 7.- Jardín de Niños ""Xochiconetl"". Ubicación: Calle 7 s/n entre Constituyentes y Avenida 2, Colonia Miguel Hidalgo 4a. Sección. Trabajos Realizados: Aplicación de pintura en muro perimetral (52 M2.) y en muro de mampostería (28 M2.), rotulación de figuras geométricas en barda (pinturas verde, rosa, amarilla y azul 20 litros),8.-Jardín de Niños ""Celic"". Ubicación: Piste s/n entre Izamal y Hopelchen, Col. Lomas de Padierna. Trabajos Realizados: Aplicación de Pintura en muro perimetral y plafon(60m2), en muro de piedra (105 m2), y 34 figuras geometricas sobre muro (verde 5 litros, azul 5 litros, naranja 5 litros y rubí 5 litros),9.- Jardín de Niños ""Ajusco"". Ubicación: Durazno s/n esquina Tijera, Colonia Dos de Octubre. Trabajos Realizados: Aplicación de pintura en bardas perimetrales y elaboración de figuras triangulares en bardas colores azul, verde, amarillo y rosa (315 M2.),10.- Jardín de Niños ""Mextlixóchitl"". Ubicación: Cerrada Primero de Mayo s/n esquina Primero de Mayo, Pueblo de San Miguel Xicalco. Trabajos Realizados: albañilería (armado de cadena con varillas 4 ML., colado de trabe de 4 ML.), elaboración y colocación de zahuán de 4.68 X 2.48 mts, 11.-Jardín de Niños ""Huitzapiztli"". Ubicación: Chapab s/n esquina Hecelchacán, Colonia Cuchilla de Padierna. Trabajos Realizados: Aplicación de pintura sobre muros de tabique y piedra, en castillos, trabes y zahuán metálico, elaboración de figuras triangulares en bardas colores azul, verde, amarillo y rosa, trabajos de desazolve en red primaria del plantel, en coladeras y registro,12.-Jardín de Niños ""Miguel Ángel Buonarroti"". Ubicación: Calzada de los Tenorios no. 222 entre Cañaverales y Calzada de Las Brujas, Unidad Habitacional Fovissste Tenorios. Trabajos Realizados: Reparación y mantenimiento en instalaciones eléctricas, cambio de alimentador,13.- Jardín de Niños ""Atenea"". Ubicación: Camino a la Cantera s/n esquina Isidro Fabela, Colonia San Juan Tepeximilpa. Trabajos Realizados: Aplicación de pintura en barandales, aplicación de pintura sobre muro de mampostería y piedra, OBRA POR ADMINISTRACIÓ: 14.- Escuela Primaria ""Prof. Eliseo Bándala Fernández"". Ubicación: Sinanché MZ 114 LT 8, entre Maní y Kantunil, Colonia Pedregal de San Nicolás 1a. Sección. Trabajos Realizados:Reparación y mantenimiento en instalaciones eléctricas,15.- Escuela Primaria ""Miguel Bustos Cerecedo"". Ubicación Confederación Nacional Campesina No. 154 esquina confederación nacional del trabajo Colonia Plan de Ayala. Trabajos Realizados: Albañileria (colado de castillo con contrafuerte, colado de marquesina de 10.72 m2 y de 7.15 m2), colado de castillos de 2.50  de 2.65 mts de altura, construcción de 3 columnas de centro de 7 mts, 16.-Escuela Primaria ""Vidal Alcocer"" Ubicación: Magisterio Nacional No. 102 entre Hidalgo y Morelos Col. Centro de Tlalpan, Trabajos Realizados: Mantenimiento y reparación en instalaciones hidrosanitarias, instalación de tanque presurizador de 114 galones, 17.- Escuela Primaria ""Ateneo de la Juventud"". Ubicación: Tetenco s/n esquina Independencia, Pueblo de San Miguel Topilejo. Trabajos Realizados: reparación y mantenimiento en instalaciones eléctricas,18.- Escuela Primaria ""Prof. Abel Ortega Flores"". Ubicación: Avenida 5 de Mayo s/n esquina Cuauhtémoc, Pueblo de San Pedro Mártir. Trabajos Realizados: reparación y mantenimiento en instalaciones hidrosanitarias y ecológicas, cambio de bomba de 2 HP, 19.-Escuela Primaria ""Profesor. Sóstenes N. Chapa Nieto"". Ubicación: Loma Bonita no. 4 esquina Camelia, Colonia San Juan Tepeximilpa. Trabajos Realizados: Reparación y mantenimiento en instalaciones hidrosanitarias, incluidos baños ecológicos, 20.- Escuela Primaria ""Profesora. Emma Godoy"". Ubicación: Chapab no. 10 entre Contoy y Hecelchacán, Colonia Cuchilla de Padierna. Trabajos Realizados: Aplicación de pintura en barda perimetral (298 M2.), en barandal y protecciones (203 ML.), en zahuán principal de 4 X  2.70 y en puerta de salida de emergencia de 2.40 X 2.30; aplicación de pintura en 21 barandales de diferentes medidas, 21.-Escuela Primaria de Participación Social No. 5. Ubicación: Av. San Fernando no 12 entre Juárez y Madero, Colonia Centro de Tlalpan. Trabajos Realizados: Albañilería (colocación de ladrillos en losa para entortado de 2.40 M2., construcción de losa de 11.39 M2.), colocación de tubo de PVC en techumbre para bajada de aguas pluviales, trabajos de reparación y mantenimiento de plomería y desazolve en baños, cambio de WC completo,reparación y mantenimiento en instalación eléctrica, mantenimiento en cisterna , desazolve de tarjas, 22.- Escuela Primaria ""Legión Americana"". Ubicación: Avenida México Ajusco no. 25, entre Maravilla y Cantera, Pueblo de la Magdalena Petlacalco. Trabajos Realizados: desazolve, trabajos de limpieza y mantenimiento a cajas de registro, techumbre (154 M2.), techo de 2 edificios y rejillas,23.-Escuela Primaria ""Gustavo Baz Prada"". Ubicación: Durazno no. 128, entre Tijera y Quioite, Colonia Dos de Octubre. Trabajos Realizados: Aplicación de pintura en letras, en muros (146.92 M2.), en muros de piedra (137.10 M2.), en zahuán de entrada principal (10.27 M2.), en zahuán de emergencia (7.02 M2.), en 29 castillos (11.39 M2.) y en muro perimetral, 24.- Escuela Primaria ""Prof. Rafael Cruz Manjarrez"". Ubicación: Rosal no. 248 entre Laurel y 5 de Mayo, Pueblo de San Pedro Mártir. Trabajos Realizados: reparación y mantenimiento en instalaciones hidrosanitarias,25.-Escuela Primaria ""Primero de Mayo"". Ubicación: Las Fuentes no. 16 esquina Avenida San Fernando, Colonia Centro de Tlalpan. Trabajos Realizados: reparación y mantenimiento en instalaciones hidrosanitarias,"										
"26.-Escuela Primaria ""Prof. Hermilo Zavalza del Valle"". Ubicación: Yobain no. 659 entre Peto y Tepakan, Colonia Cultura Maya. Trabajos Realizados: Cambio de bomba de 1 HP trifásica y trabajos de reparación y mantenimiento en sistema de bombeo,27.-Escuela Primaria ""Prof. José Socorro Benítez"". Ubicación: Adolfo de la Huerta no. 131 entre Felipe Ángeles y Melchor Dávila, Colonia Miguel Hidalgo 2a. Sección. Trabajos Realizados: reparación y mantenimiento de instalaciones hidrosanitarias, OBRA POR CONTRATO: 28.-Trabajos para la construcción, apliación, rehabilitación, mantenimiento y mejoramiento de inmuebles, educativos (BARDAS)Escuela Primaria Efrén Nuñez Mata, ubicado en Querétaro No. 45, Col. Miguel Hidalgo 1a Sección, Trabajos realizados: Construcción de muro de concreto, OBRA POR ADMINISTRACIÓN: 29.- Escuela Secundaria no. 29 ""Miguel Hidalgo y Costilla"". Ubicación: Moneda no. 13 esquina Juárez, Colonia Centro de Tlalpan. Trabajos Realizados: Herrería en puerta principa, herrería en escalones y en puerta de bombas y porta candado trabajos de cerrajería, trabajos de albañilería (cimbrado y colado de escalón de descanso de 4.10X2.10 mts., armado de varillas para escaleras y en loza de 8.61 M2., construcción de 21 escalones de 7, 8 y 9 cm. de espesor, resanado de muros de 1.38 y de 1.75 m2 ),construcción de chaflan de 21.50 ml, colocación de tapa de registro de 48.50 x 88 cm, trabajos de reparación y de herrería en escaleras de emergencia, trabajos de desazolve en cajas de patio central, trabajos de plomería, reparación y mantenimiento en instalación eléctrica, 30.- Escuela Secundaria No. 173 ""Yuri Gagarin"" Ubicación : calle Queretaro s/n Esq. Prolongación Leona Vicario, Colonia Miguel Hidalgo 1era Sección, Trabajos Realizados: Aplicación de pintura en zahuan de entrada principal, en rejas parte exterior y en muro perimetral, 31.- Escuela Secundaria No. 281 ""Tlacotalpan"" Ubicación: Chapultenengo s/n entre Contoy esquina  Chapultenango Colonia Cuchilla de Padierna. Trabajos Realizados: Aplicación de Pintura en zahuan de entrada principal, en muros perimetrales y mampostería, en muros de tabique, 32.-Escuela Secundaria no. 276 ""Juventino Rosas"". Ubicación: Tarascos s/n entre Chontales y Tepehuanos, Colonia Tlalcoligia. Trabajos Realizados: herrería y cerrajería (elaboración de protecciones para puerta principal, cambio de chapas), trabajos de reparación y mantenimiento en instalaciones hidrosanitarias y eléctricas, cambio de 3 balastras, 12 lámparas y 1 breaker, colocación de lozeta, 33.-Telesecundaria no. 101. Ubicación: Ayuntamiento s/n entre Sor Juana Inés de la Cruz y Xóchitl, Colonia Miguel Hidalgo 1a. Sección. Trabajos Realizados: mantenimiento y lavado de cisterna, trabajos de plomería, elaboración y colocación de tapa cisterna de 63 X 63 cm,: INFRAESTRUCTURA SOCIAL 1.- Centro de Desarrollo Comunitario Integran ""Carrasco"". Ubicación: Callejón Carrasco no. 67 entre Coapa y Cuauhtémoc, Colonia Toriello Guerra. Trabajos Realizados:Mantenimiento y reparación en instalaciones eléctricas e hidrosanitarias, cambio de bomba de 1 HP,2.-Centro de Desarrollo Comunitario Integral ""Rodolfo Sanchéz Taboada"" Ubicación: Piste y Hopelchen Colonia Heroes de Padierna. Trabajos Realizados: Mantenimiento y reparación en instalaciónes electricas y mantenimiento y reparación en instalaciónes hidrosanitarias, cambio de 2 llaves, cambio de 17 lamparas de 30 watts y balastras de 2x30, instalación de 3 socket, 3.-Centro de Desarrollo Comunitario Integral ""Parque Morelos"". Ubicación: Alfredo V. Bonfil s/n esquina Jesús Lecuona, Colonia Miguel Hidalgo 3a. Sección. Trabajos Realizados: mantenimiento y reparación en instalaciones eléctricas,4.- Centro de Desarrollo Comunitario Integral ""Ampliación Tepeximilpa"". Ubicación: Carayas s/n esquina Tlapanecos, Colonia Ampliación Tepeximilpa. Trabajos Realizados: Reparación y mantenimiento en instalaciones hidosanitarias y tinaco, colocación de mingitorio,5.-Centro de Desarrollo Comunitario Integral ""Luis Donaldo Colosio"". Ubicación: Yucalpeten s/n esquina Yaxkukul, Colonia Popular Santa Teresa. Trabajos Realizados: reparación y mantenimiento en instalaciones hidrosanitarias, trabajos de desazolve, 6.- Centro de Desarrollo Comunitario Integral ""Pueblo Quieto"". Ubicación: Cuauhtémoc s/n entre Puente de Piedra y Moctezuma, Colonia Pueblo Quieto. Trabajos Realizados: Aplicación de impermeabilizante en techo, sellado con cemento a chaflán, calafateo de lámina metálica, aplicación de impermeabilizante a muro.
EDIFICIOS PÚBLICOS Al período Enero-Septiembre de 2023, se realizó la Construcción, ampliación, rehabilitación, mantenimiento y mejoramiento  a con  una meta total de 22 inmuebles , segregados en,  (21) Edificios Públicos y  (1) Mercados Públicos, que representa el 55 % de los 43 inmuebles programados para este ejercicio fiscal. Beneficiando a 13560
EDIFICIOS PÚBLICOS (21)en : 1.- Campamento ""Obras Viales"". Ubicación: Vito Alessio Robles s/n entre Constitución y Corregidora, Colonia Miguel Hidalgo 2a. Sección. Trabajo Realizado: albañilería (construcción de barda de 5 M2.),2.- Centro Integral de Esparcimiento Lúdico y Orientacion (CIELO). Ubicación: Avenida Periférico Sur s/n esquina Cuarta Oriente, Colonia Isidro Fabela. Trabajo Realizado: Reparación y mantenimiento en instalaciones eléctricas, Recolocación de 138 piezas de lozetas en salón de usos múltiples,3.- Dirección General de Obras y Desarrollo Urbano. Ubicación: Avenida San Fernando no. 84 esquina Madero, Colonia Centro de Tlalpan. Trabajos Realizados: En UDMM: colocación de tapa de registro de 0.60X0.40 mts.; en Ordenamiento Territorial: colocación de puerta de 2.10X0.90 mts., construcción de 2 muros de tabla-roca de 2.10X0.90 y de 1.05X2.20 mts. y de 10 repisas de diferentes medidas, aplicación de pintura en muros y repisas (99.26 M2.), trabajos de herreria; en Edificio Principal: trabajos de reparación y mantenimiento en instalaciones eléctricas, hidrosanitarias, trabajos de desazolve,cambio de electronivel en tinacos,4.-Campamento ""Villa Coapa"" Ubicación  Avenida Canal de Miramontes No.3755 Esquina Cárcamo Unidad Narciso Mendoza SM2. Trabajos Realizados: Instalación de caseta, Aplicación de pintura en caseta,5.-Oficina de Relaciones Laborales y Capacitación. Ubicación: Congreso 50 Esquina Tezoquipa Colonia Centro de Tlalpan Trabajos Realizados: Mantenimiento y reparación en instalaciones Hidrosanitarias,6.-Unidad Departamental de Tianguis y Via Pública Ubicación: Mariano Matamoros No. 231 entre Jojutla y Tezoquipa Colonia Centro de Tlalpan. Trabajos Realizados:  Mantenimiento y reparación en instalaciones hidrosanitarias,7.-Asociación de Personas con Discapacidad y Unidad Departamental de Agua Potable. Ubicación: Congreso no. 296, frente al panteón ""20 de Noviembre"", Colonia Centro de Tlalpan. Trabajos Realizados: reparación y mantenimiento en instalaciones hidrosanitarias; en UDAP: Trabajos de cerrajería, 8.- Conalep Tlalpan I. Ubicación: Del Río no. 1 esquina Olcuautitlán, Colonia Cantera Puente de Piedra. Trabajos Realizados: reparación y mantenimiento en instalaciones hidrosanitarias, trabajos de desazolve,9.-Oficinas administrativas Deportivo ""Villa Olímpica"". Ubicación: Avenida Insurgentes Sur casi esquina Periférico Sur, Unidad Habitacional Villa Olímpica. Trabajos Realizados: reparación y mantenimento en instalaciones eléctricas, cambio de contactos y 3 gabinetes,10.-Casa del Adulto Mayor.  Ubicación: Avenida Ejido esquina Almanalco, Fraccionamiento Vergel del Sur.Trabajos Realizados: Rehabilitación de estructura metálica, colocación y sellado de láminas de policarbonato en estructura metálica,11.-Oficinas del Parque Morelos. Ubicación: Guadalupe Victoria s/n esquina Jesús Lecuona, Colonia Miguel Hidalgo 2a. Sección. Trabajos Realizados: Reparación y mantenimiento en instalaciones eléctricas, cambio de contactos y breakers,12.-Subdelegación de San Pedro Mártir. Ubicación: Enseñanza s/n esquina 5 de Mayo, Pueblo de San Pedro Mártir.Trabajos Realizados: Reparación y mantenimento en instalaciones eléctricas, reparación y mantenimento en bajadas pluviales y techumbre,13.- Oficinas del Registro Civil 35. Ubicación: Tekal s/n entre Izamal y Hopelche,Colonia Héroes de Padierna. Trabajos Realizados: Reparación y mantenimiento en instalaciones hidrosanitarias, instalación de WC completo en baño mujeres, 14.- Dirección General de Desarrollo Social. Ubicación: Moneda s/n esquina Plaza de la República, colonia Centro de Tlalpan. Trabajos Realizados: reparación y mantenimiento en instalación hidrosanitaria,15.-Oficinas de Protección Civil. Ubicación: Benito Juárez s/n esquina 12 Oriente, Colonia Isidro Fabela. Trabajos Realizados: Aplicación de impermeabilizantes fester, primario y rojo en azoteas (824.00 M2.), colocación de membrada a dos capas (24 m2.),  16.-Subdelegación de San Miguel Topilejo. Ubicación: Av. Morelos s/n esquina Guerrero, Pueblo de San Miguel Topilejo. Trabajos Realizados:  reparación y mantenimento en instalaciones hidrosanitarias,"										
"17.-Subdelegación de Parres el Guarda. Ubicación: Miguel Hidalgo s/n esquina 16 de Septiembre, Pueblo de Parres el Guarda . Trabajos Realizados: reparación y mantenimiento en instalaciones hidrosanitarias y eléctricas, instalación de 5 breakers de 20 amperes y de un block socket,18.-Casa de Salud Villa Coapa. Ubicación: Miramontes esquina Avenida Acoxpa, Unidad Habitacional Narciso Mendoza S.M. 2. Trabajos Realizados: reparación y mantenimiento en instalación hidrosanitaria,19.-Centro Comunitario ""Carrasco"". Ubicación: Carrasco no. 67 entre Cuitláhuac y Cuautémoc, Colonia Toriello Guerra. Trabajos Realizados: reparación y mantenimiento en instalación hidrosanitaria, trabajos de desazolve,20.-Consultorio Topilejo. Ubicación: Avenida Cruz Blanca no. 1 entre Tetenco y Antiguo Camino a Cuernavaca, Pueblo de San Miguel Topilejo.Trabajos Realizados: reparación y mantenimento en instalaciones hidrosanitarias, trabajos de desazolve,21.-Dirección de Jurídico y Gobierno. Ubicación: Callejón Carrasco esquina Moneda,Colonia Centro de Tlalpan. Trabajos Realizados: Aplicación de impermeabilizante y colocación de membrana en losa (220 M2.), MERCADOS  1.- Mercado público ""Miguel Hidalgo"". Ubicación: Corregidora s/n esquina Michoacán, Colonia Miguel Hidalgo 1a. Sección. Trabajos Realizados: Reparación y mantenimiento en instalaciones eléctricas, cambio de 86 lámparas e instalación de 344 bases para lámparas.
 BALIZAMIENTO al período Enero-Septiembre y através de obra por administración, se realizó  5,013.56 metros lineales de Balizamiento que representa el 9.64% de los 52,000 metros lineales programados para este ejercicio fiscal,  benefició a una población de 20,057 habitantes. en las siguientes colonias: Arenal Guadalupe , Arenal Tepepan, Centro de Tlalpan, Fuentes Brotantes, Héroes de Padierna, Miguel Hidalgo 2a. Sección, Pueblo de la Magdalena Petlacalco.Trabajos realizados: (aplicación de pintura en triblocks, cajón de estacionamiento con disco en piso, marimbas, revos, letreros, flechas de sentido vial, topes, guarnición, leyenda en piso, línea de ""Alto"", línea central, paso cebra, paso peatonal, señalamientos), Instalación de 2 letreros metálicos verticales en Pedregal de San Nicolás 1a Sección."										
"BANQUETAS. Al periodo Enero-Septiembre de 2023 se realizó  a través de la Obra por Administración trabajos de Mantenimiento a Banquetas por  2,340.97 metros cuadrados que representa el 66.88% de 3,500 metros cuadrados programados para este ejercicio, beneficiando a *364 habitantesen las siguientes colonias: Barrio Niño Jesús, Belisario Domínguez Sección XVI, Belisario Domínguez Senadores, Centro de Tlalpan, Chimalcoyotl, Chimilli, Fraccionamiento Prados Coapa 1era Sección, Fraccionamiento Prados Coapa 2da Sección,Fraccionamiento Rinconada Coapa 1a. Sección, Fraccionamiento Vergel  Coapa, Fraccionamiento Vergel de Coyoacán, Fraccionamiento Vergel del Sur, Fraccionamiento Villa Lázaro Cárdenas , Fuentes de Tepepan, Isidro Fabela,  La Joya, La Tortuga Xolalpa,Lomas de Padierna, Miguel Hidalgo 1a Sección, Miguel Hidalgo 2do Sección, Pedregal de San Nicolás 2a Sección, Rincón del Mirador, Rincón del Mirador I, Torriello Guerra, Unidad Habitacional Narciso Mendoza S.M.1, Unidad Habitacional Narciso Mendoza S.M.2, Unidad Habitacional Narciso Mendoza S.M. 3,M, Valle Escondido.  trabajos realizados: Trazo y nivelación,  extracción manual de tocón,  demolición por medios manuales de guarniciones y banquetas de concreto simple,  Suministro y colocación de tepetate de 10 cm de espesor, Banqueta de 10 cm de espesor de concreto hidráulico. Acabado con volteador en las aristas de banquetas, Guarnición de concreto hidráulico, renivelación de rejillas de registro.
223 305 K026-Infraestructura de Agua Potable en Alcaldías-Al período enero-septiembre de 2023,  se realizó Mantenimiento a la Red de Agua Potable por 148,040.0 metros lineales y la atención a 5,412 fugas de agua que representa el 62.80 % de los 145,600 metros lineales programados para este ejercicio fiscal, con una población beneficiada de  192,000 habitantes,en las colonias; 2 de Octubre, AMSA, Arenal Guadalupe, Barrio La Lonja, Belvedere, Barrio de Caramaguey, Barrio el Capulin, Barrio la Fama, Barrio la Lonja, Bosques Del Pedregal, Cantera Puente De Piedra, Chitchitcaspatl, Chimalcoyotl, Cuchilla De Padierna, Cultura Maya, Cumbres de Tepetongo, Diamante, Ejidos De San Pedro Mártir, El Mirador 1era Sección, El Mirador 3era Sección, Fuentes De Tepepan, Granjas Coapa, Héroes de Padierna, Isidro Fabela, Jardines de la Montaña, Jardines del Ajusco, La Fama,  La Joya, La Palma, La Palma 1era Sección,La Palma 2da Sección, Lomas de Cuilotepec,  Lomas De Padierna,Lomas Hidalgo, Los Encinos, Magisterial Coapa,  Magdalena Petlacalco, Mesa los Hornos, Miguel Hidalgo, Miguel Hidalgo 1era Sección,  Miguel Hidalgo 2da Sección,Miguel Hidalgo 3era Sección,  Mirador 1era Sección, Movimiento Organizado  De Tlalpan, Paraje 38, Pedregal de las Aguilas, Pedregal De San Nicolás, Pedregal De San Nicolás 1era Sección, Peña Pobre, Popular Santa Teresa, Primavera, Residencial Villa Coapa, Rinconada Coapa, Roca de Cristal, San Juan Tepeximilpa, San Andrés Totoltepec, San Lorenzo Huipulco, San Miguel Topilejo, San Pedro Apóstol, San Pedro Mártir, Santa Ursula Xitla, Santo Tomas Ajusco, Tepeximilpa, Tlalcoligia, Tlalmille, Tlalpan Centro, Toriello Guerra, Torres De Padierna, Unidad. Habitacional  Narciso Mendoza, Villa Coapa, Viveros De Coactetlán, Volcanes. FUGAS DE AGUA en;  2 De Octubre,3 De Mayo, Ampliación San Juan Tepeximilpa, Amsa, Arboledas Del Sur, Arenal Guadalupe, Barrio Capulin, Barro La Lonja, Barrio San Fernando, Belizario Domínguez, Belvedere, Bosques De Tepeximilpa, Bosques Del Pedregal, Cantera Puente De Piedra, Chimalcoyotl, Chimilli, Chitchitcaspatl, Cultura Maya, Cumbres De Tepetongo, Cruz del Farol, Cuchilla de Padierna, Diamante, Ejidos De San Pedro Mártires, Ex Hacienda Coapa, El Mirador  1era Sección, El Mirador 2da Sección, El Mirador, Floresta Coyoacan, Fuentes Del Pedregal, Granjas Coapa, Guadalupe Tlalpan, Hacienda San Juan de Dios, Héroes De Padierna, Isidro Fabela, Jardines Del Ajusco, Juventud Unida, La Joya, La Palma 2da Sección, Lomas Altas De Padierna Sur, Lomas De Cuilotepec, Lomas De Padierna, Lomas Hidalgo, Los Encinos, Magdalena Petlacalco, Magisterial Coapa, Mesa Los Hornos, Miguel Hidalgo 1 Era Sección, Miguel Hidalgo 2da Sección, Miguel Hidalgo 3era Sección, Miguel Hidalgo 4ta Sección, Miguel Hidalgo, Mirador Del Valle, Mirador I, Mirador II, Movimiento Organizado,Nueva Oriental Coapa, Nueva Oriental Coapa, Paraje 38,Parques Del Pedregal, Pedregal de las Aguilas,Pedregal De San Nicolás, Pedregal Santa Úrsula Xitla, Peña Pobre, Popular Santa Teresa, Prado Coapa, Primavera, Pueblo Quieto, Rancho los Colorines, Residencial Villa Coapa, Rincón Del Pedregal, Rinconada Coapa, Roca De Cristal, San Andrés Totoltepec, San Bartolo el Chico, San Juan Tepeximilpa, San Lorenzo Huipulco, San Miguel Ajusco, San Miguel Topilejo, San Pedro Apóstol, San Pedro Mártir, Santa Úrsula Xitla, Santísima Trinidad, Santo Tomas Ajusco, Sección XVI, Tepetongo, Tlalcoligia, Tlalmille, Tlalpan Centro, Toriello Guerra, Torres De Padierna, Unidad Habitacional. Narciso Mendoza, Unidad Habitacional. Pemex, Unidad Habitacional Fuentes Brotantes, Unidad Habitacional Ignacio Chavez, Unidad Habitacional ISSSFAM, Unidad Habitacional Zapote, Valle Escondido, Verano, Vergel Coapa, Vergel Coyoacán, Villa Coapa, Villa Cuemanco, Villa Lázaro Cárdenas, Vistas Del Pedregal, Viveros De Coactetlan, Volcanes. Trabajos realizados:   Exacavación, cambio de tubería dañada, relleno de tepetate, pavimentación y limpieza de la Obra.
213 306 K027- Infraestructura de Drenaje, Alcantarillado y saneamiento en Alcaldías. Al período enero-septiembre se realizó una meta total de 348.272  que representa el 96.25% de los 361.84 Kilómetros  programados para este ejercicio fiscal, de los cuales a través de la Obra por Administración se realizaron 348.17 kilómetros y através de la Obra por Contrato se realizaron 0.1024 kilómetros para realizar trabajos para la Construcción, ampliación, rehabilitación, mantenimiento y mejoramiento  a la Red de Drenaje,  beneficiando a 329,232 habitantes, en las siguientes colonias:  2 De Octubre, Amsa,Ampliación Miguel Hidalgo 2da Sección,  Ampliación Miguel Hidalgo 3ra Sección,Ampliación Miguel Hidalgo 4ta Sección,  Arboledas del Sur, Arenal Tepepan, Barrio Niño Jesús, Barrio La Lonja, Belisario Domínguez, Bosques del Pedregal, Cantera Puente De Piedra, Chimalli, Chimilli,Cultura Maya, Cumbres de Tepetongo, Cuchilla Tepeximilpa, Chichicaspatl, Chimalcoyotl, Ejidos de Huipulco, Ejidos De San Pedro Mártir, Ex Hacienda Coapa, Ex Hacienda. San Juan De Dios, Fuentes de Tepepan, Fuentes del Pedregal,Floresta Coyoacan, Granjas Coapa, Guadalupe Tlalpan, Hacienda. San Juan Tlalpan, Héroes De Padierna, Isidro Fabela,Juventud Unida, La Fama, La Joya, La Lonja,  Las Tórtolas, Los Encinos,Lomas de Padierna, Lomas Altas de Padierna Sur, Maria Esther Zuno de Echeverria, Magdalena Petlacalco, Magisterial Coapa, Mesa los Hornos,  Miguel Hidalgo 1ra. Sección,Mirador I,  Mirador II, Mirador 1era Sección,Mirador 2da Sección, Mirador 3ra Sección, Narciso Mendoza, Nueva Oriental Coapa, Parres, Parques del Pedregal, Pedregal de las Águilas, Pedregal De San Nicolás, Pedregal de San Nicolas 1ra Sección, Pedregal de San Nicolas 2da Sección, Pedregal de San Nicolás 3ra Sección, Pedregal de San Nicolas 4ta Sección,Prados Coapa 1era Sección,Prados Coapa 2da Sección, Prados Coapa 3era Sección, Pedregal De Santa Úrsula Xitla, Prados Coapa, Prados Coapa 1ra Sección, Popular Santa Teresa, Pueblo Quieto, Plan de Ayala, Residencial Acoxpa, Residencial Miramontes, Residencial Villa Coapa, Rinconada las Hadas, Resedencial Hacienda Coapa, Rinconada Coapa, Rinconada Coapa 1era Sección, Rinconada Coapa 2da Sección, Rincon del Mirador, Rómulo Sánchez Mireles,"										
"San Andres Totoltepec, San Bartolo el Chico, San Juan Tepeximilpa, San Lorenzo Huipulco, San Miguel Ajusco, San Miguel Topilejo, San Pedro Apostol, San Pedro Mártir, San Miguel Xicalco, Santa Úrsula Xitla, Sección XVI, Sector XVII, Santo Tomás Ajusco,  Tlalpan Centro, Tlalmille,Tlalcoligia, Tlaxcaltenco La Mesa,Tecorral, Tepetongo, Torres De Padierna, Torriello Guerra, Unidad Fuentes Brotantes, Unidad Narciso Mendoza, Unidad Habitacional Loteria Nacional, Unidad Narciso Mendoza SM1, Unidad Narciso Mendoza SM2, Unidad Narciso Mendoza SM3, Unidad Narciso Mendoza SM5, Unidad Narciso Mendoza SM6, Unidad Narciso Mendoza SM7, Unidad. Habitacional. Emilio Portes Gil, Unidad. Habitacional. Infonavit Cuemanco, Unidad Habitacional Ignacio Chavez,Unidada Habitacional el Zapote, Valle Escondido, Valle de Tepepan, Vergel Coyoacan, Villa Coapa, Villa Cuemanco, Villa Lázaro Cárdenas, Villa Olímpica, Vergel Coyoacán, Villa Charra Del Pedregal, Villa Coapa, Vistas del Pedregal, Volcanes. Ex Hacienda Coapa. Trabajois realizados. con trabajos de excavación, descubrir tubo afectado, reparación de tubería y relleno por administración y  Trabajos realizados:  deshechos solidos y agua lodo por medios  por contrato, mecánicos, como es el uso de malacates en Pozos de Visita y  el Camión Vactor. 
DESAZOLVE , Al período enero-septiembre se realizaron a través de la Obra por Administración el  Mantenimiento, Desazolve de la Red de Drenaje por  180,011.0 metros lineales, que representa el 99.9 % de 180,000 metros lineales programados para este  ejercicio fiscal. beneficiando a 216,066 habitantes de la demarcación en las colonias; 2 De Octubre, Amsa, Ampliación Miguel Hidalgo 2da Sección, Ampliación Miguel Hidalgo 3era Sección, Ampliación  Miguel Hidalgo 4ta. Sección, Arenal Tepepan, Belisario Domínguez, Cantera Puente de Piedra, Chimalcoyotl, Chimilli, Cuchilla de Padierna, Cultura Maya, Ejidos de Huipulco, Ejidos De San Pedro Mártir, Ex Hacienda Coapa, Fuentes del Pedregal, Hacienda. San Juan Tlalpan, Héroes De Padierna, Isidro Fabela, Magdalena Petlacalco, Mesa los Hornos,  Miguel Hidalgo 1ra. Sección, Mirador 3ra. Sección, Mirador II, Nueva Oriental Coapa, Pedregal De Las Águilas, Pedregal De San Nicolás, Pedregal de San Nicolas 3ra Sección, Prados Coapa 2da Sección, Residencial Acoxpa, Residencial Villa Coapa, Romulo Sanchez Mireles, San Juan Tepeximilpa, San Lorenzo Huipulco, San Miguel Ajusco, San Miguel Topilejo, San Miguel Xicalco, Santa Úrsula Xitla, Tlalcoligia, Torres De Padierna, Unidad Habitacional Fuentes Brotantes, Unidad Narciso Mendoza SM4, Unidad. Habitacional. Infonavit  Cuemanco, Valle de Tepepan, Valle Escondido, Villa Coapa, Viveros De Coactetlan, Villa Lazaro Cardenas. Héroes de 1910, Pedregal de San Nicolás 3A Secc, Sta Úrsula Xitla, Mirador I, Heroes de Padierna,Lomas de Padierna, Pedregal de San Nicolás 2A Secc, San Juan Tepeximilpa, Plan de Ayala. Trabajos realizados:  deshechos solidos y agua lodo por medios mecánicos, como es el uso de malacates en Pozos de Visita y  el Camión Vactor. por administración y Trabajos realizados:
</t>
  </si>
  <si>
    <t xml:space="preserve">Se efectuo el pagó de 4,285 MDP por concepto del pago de 4 sentencias, el importe que representa un avance del 43 por ciento de los 10 MDP programados para el presente ejercicio fiscal.
Del mes de enero a marzo del presente ejercicio fiscal, se instaló el “Órgano Dictaminador de Proyectos de Presupuesto Participativo 2023 y 2024”, se realizaron 6 sesiones ordinarias, 4 sesiones extraordinarias y 3 urgentes, en las que se dictaminaron un total de 1,921 proyectos específicos de Presupuesto Participativo 2023.
Del mes de abril a junio del presente año, se recibió por parte del Instituto Electoral de la Ciudad de México el resultado de la Consulta Ciudadana del Presupuesto Participativo.
Actualmente se está en espera de la recepción de manera oficial de las “Constancias de Validación de Resultados de la Consulta de Presupuesto Participativo 2023 y 2024”, así como la correspondiente publicación de la Guía Operativa por parte de la Secretaría de Administración y Finanzas del Gobierno de la Ciudad de México.
El 04 de agosto del presente año se publicó por parte de la Secretaría de Administración y Finanzas, del Gobierno de la Ciudad de México la Guía operativa para el ejercicio de los recursos del Presupuesto Participativo 2023 y 2024 de las Alcaldías de la Ciudad de México.
Por lo que a la fecha nos encontramos iniciando los procedimos administrativos para la contratación, adquisición de bienes y servicios, con la finalidad de ejecutar los proyectos en las diversas Unidades Territoriales, conforme a los plazos establecidos en la Guía Operativa para el ejercicio de los recursos del Presupuesto Participativo 2023 y 2024 de las Alcaldías de la Ciudad de México.
A través del Programa Social "Prevención de las Violencias, Tlalpan" se coadyubo en la impartición de talleres de prevención de conductas antisocial, con los temas de:  violencia y cultura de la denuncia. Donde se impartieron 244 talleres en materia de prevención de las violencias con los temas: Conociendo mis emociones negativas, Control de la ira, Bulliyng, Violencia Familiar, Ciberbullying, Acoso Escolar, Prevención de Adicciones, entre otros; en las Escuelas Secundaria Diurna Tlacotalpan N°281, Técnica Núm. 93 Rosario Castellanos, Diurna Núm. 230 Jesús Mastache R., así como en las Escuelas Primarias; Prof. José S. Benítez, Alfredo V. Bonfil,  Lázaro Pavía, y Leyes de Reforma 57; Así mismo en la escuela de medio superior CONALEP II en los turno matutino y vespertino.
El Programa Social denominado "Movilidad Segura, Tlalpan", llevó a cabo lo siguiente: Se han realizado 144 recorridos por la Demarcación, con el objetivo de identificar y canalizar a las áreas correspondientes, los obstáculos para movilidad en las siguientes colonias: Pedregal de Santa Úrsula Xitla, Residencial Villa Coapa, Vergel de Coyoacán, Miguel Hidalgo 2da sección, Miguel Hidalgo 4ta sección, Santa Úrsula Xitla, La Joya, Tlalpan Centro II, Fuentes de Tepepan, Valle de Tepepan, La Tortuga Xolalpa, Miguel Hidalgo 3era sección, Lomas Hidalgo, Pedregal de San Nicolás, Colinas del Bosque, Valle Escondido, Isidro Fabela, Santo Tomás Ajusco, San Nicolás II, Chimilli, Guadalupe, Miguel Hidalgo 1era sección, Barrio del Niño Jesús, Bosques del Pedregal, Villa Lázaro Cárdenas, Prados Coapa 3era sección, Tepetongo, Arboledas del Sur, Ignacio Chávez, Villa del Puente, Huipulco, Granjas Coapa, Magisterial Coapa, Rinconada Coapa 1era sección, Rinconada Coapa 2da sección, Lomas de Padierna, Rancho los Colorines, Rinconada las Hadas, Narciso Mendoza, Chimalli, San Bartolo el Chico, Belisario Domínguez sección XVI, Lomas Altas de Padierna, Héroes de Padierna, Cultura Maya, Tlalcoligia, Fuentes Brotantes, Valle Verde, Plan de Ayala, Sauzales Cebadales, San Miguel Topilejo, Lomas Texcalatlaco, Viveros de Coactetlán, La Palma, Divisadero, Nuevo Renacimiento de Axalco, Tecorral, San Andrés Totoltepec, Torres de Padierna, La Lonja, Pedregal del San Nicolás 2da sección, San Pedro Mártir, Pedregal de San Nicolás 1era sección, Parres el Guarda, Ex Hacienda San Juan de Dios, Prados Coapa 1era sección, Prados Coapa 2da sección, Floresta Coyoacán, Mirador 1era sección, Mirador 2da sección, Mirador 3era sección, Club de Glof, Tlalcoligia, Popular Santa Teresa, Jardines de la Montaña, Dolores Tlali, San Juan Tepeximilpa, Toriello Guerra, Mirador I, Mirador II, Tlalpan Centro I, Los Volcanes, Pedregal de las Águilas, Fuentes del Pedregal, Primavera, Verano, Paraje 38, A.M.S.A, Nueva Oriental Coapa, Belisario Domínguez, Barrio la Fama y Ampliación Isidro Fabela. 
</t>
  </si>
  <si>
    <t>Se recolectaron 343,915 toneladas de residuos orgánicos, inorgánicos e industriales, mismas que corresponden a: 1,016 toneladas de recolección de residuos industriales, 444 toneladas en barrido con equipo mecánico, 209,663 toneladas de basura domiciliaria, 8,542 toneladas de recolección en contenedores de metal, 3,632 toneladas de recolección en contenedores de plástico, 3,872 toneladas del Escuela limpia, 6,360 toneladas de cascajo; 187 toneladas en tiraderos clandestinos, 6,745 toneladas de contenedores terminales, 3,347 toneladas en mercados, 1,482 toneladas en Tianguis, 44 toneladas de papeleras, 95,900 toneladas de barrido manual, 2,457 toneladas en jornadas y 224 toneladas de arrastre de lluvias.
Se llevaron a cabo 8,017 mantenimientos, rehabilitaciones, sustitución, instalación y conservación del alumbrado público, mismos que corresponden a: 7,567 reparaciones, 137 instalaciones de luminarias de leds nuevas, 85 transformaciones de luminarias, 68 instalaciones de reflectores y 95 supervisiones para detección de luminarias apagadas.
Se realizaron 185 mejoramientos en la movilidad y ordenamiento urbano, los cuales se desarrollaron de la siguiente manera: 124 balizamientos vehiculares y peatonales, 4 fondeo de bardas para aplicación de pintura en dos espacios públicos, 26 aplicación de pintura en una barda para eliminación de grafiti y XXX aplicación de pintura en espacios con aparatos de ejercicio y gimnasio al aire libre, 21 aplicación de pintura en mobiliario urbano en espacio público, XXX aplicación de pintura en bardas, 6 aplicación de pintura en protecciones y barandales metálicos, 4 aplicación de pintura con rotulación institucional.
Se llevaron a cabo 754,584 actividades de mantenimiento y conservación de áreas verdes, las cuales corresponden a: 280,400 metros cuadrados de barrido de áreas verdes, 261,950 metros cuadrados riego de áreas verdes, 212,234 metros cuadrados desmonte (retiro de maleza), 11,821 metros cúbicos de acarreo manual de basura vegetal, 23,977 metros lineales de aflojado de tierra, 1,642 metros lineales de poda de seto, 11,821 metros cúbicos de retiro de basura vegetal, 5,395 de poda árboles, 410 retiros de árboles, 351 liberaciones de luminarias, 4,478 metros lineales de limpieza de canaleta, 53,249 metros lineales de retiro de hierba en banqueta y guarniciones y 29 piezas de retiro de tocón
Se realizaron 298 mantenimientos, rehabilitaciones y conservación de espacios públicos mismos que corresponden a: 20 rehabilitaciones de juegos infantiles, 16 instalaciones de malla ciclónica, 69 aplicaciones de pintura en muros y bardas en diversos sitios, 37 atenciones integrales en plazas y/o espacios públicos, 44 aplicación de pintura en canchas y módulos deportivo, 9 mantenimientos en fuentes ornamentales, 13 aplicación de pintura en juegos infantiles, 4 retiro de pegas y colguijes, 5 parques públicos, 6 colocaciones de mobiliario urbano en plazas públicas, 5 aplicación de pintura en centro educativo o escuela pública, 28 rotulaciones y colocación de letreros prohibitivos, atención integral a 0 panteones, 12 aplicación de pintura en mobiliario urbano, 11 rehabilitación de barandales y protecciones metálicas y 20 reparaciones de banqueta.
Con el programa social denominado “Tlalpan Resurge” se realizaron 8 servicios de mejoramiento y mantenimiento de espacios públicos  con los siguientes Trabajos: 506,350 metros cuadrados de poda de pasto, 7,763 poda de árboles, 25,155 metros cuadrados de aplicación de pintura para eliminación de grafiti, 925 metros cúbicos de recolección de residuos producto de la construcción y demolición, 938 toneladas de residuos sólidos urbanos, 140 recorridos para recolección de residuos, 160 recorridos para la recolección de residuos sólidos urbanos y 160 supervisiones para cumplimiento de recolección de residuos.  
Se atendieron 702 solicitudes de servicio y requisiciones de compra, mismos que corresponden a: 468 solicitudes de servicio y 193 requisiciones de compra. Así mismo se atendieron 5,907 solicitudes de servicios generales, mismos que corresponden a: 708 mantenimientos correctivos y preventivos al parque vehicular, 2,411 de apoyo logístico y 2,278 de limpieza.</t>
  </si>
  <si>
    <t>Se aplicarón 1,190 cédulas censales en 25 Asentamientos Humanos Irregulares en Suelo de Conservación de la Alcaldía Tlalpan, lo que representa el 79 por ciento de los 1,500 cédulas y 33 asentamientos de los 33 programados para el presente ejercicio fiscal.
Se atendieron 1,952  trámites y servicios relativos de giros mercantiles, lo que representa un avance del 65 por ciento de las 3,000 solicitudes prográmadas para el presente ejercicio fisca, las cuales fueron recibidas a traves de los medios siguientes: 1,080 Sistema Electrónico de Avisos y Permisos de Establecimientos Mercantiles (si@pem), 188 de la Ventanilla Única (VU), 289 del Centro de Servicios y Atención Ciudadana (CESAC) y 395 a personas atendidas de manera presencial.
Se atendieron 264 entre requerimientos en materia jurídica y de derechos humanos y asesorias, lo que representa un avance del 88 por ciento de los 300  programados para el presente ejercicio fiscal, los cuales corresponden a: 40 requerimientos, 43 asesorías en materia penal, 75 asesorías en materia civil, 93 asesorías en materia civil familiar; 3 asesorías en materia de arrendamiento y 10 asesorías en materia de trámites en general.
Con la finalidad de realizar la orientación en materia de colaboración, vinculación, concertación y participación ciudadana en colonias, barrios, pueblos originarios y unidades y/o conjuntos habitacionales que se encuentran dentro de la demarcación de la alcaldía Tlalpan, se realizaron 1764 asesorías divididas de la siguiente manera: 
653 colaboraciones.
533 vinculaciones.
511 concertaciones.
67 de Participación Ciudadana.
Así como el levantamiento de 144 diagnósticos de necesidades en: 133 colonias, 3 barrios, 8 pueblos originarios.</t>
  </si>
  <si>
    <t>Con los recursos de este fondo, se cubren parte del pago de los trabajadores adscritos a esta Alcaldía en particular en los conceptos: remuneraciones al personal de carácter transitorio, remuneraciones adicionales y especiales, otras prestaciones sociales y económicas, pago de estímulos a servidores públicos., en el periodo enero-septiembre.                                                                                                                                                                                                                                                                                                                                                                                                                                                                                                                                                                             Se dio atención a 1,913 trámites de servicios funerarios, los cuales se corresponden a: 248 servicios de exhumación; 479 servicios de inhumación; 209 servicios de re-inhumación; 972 servicios de cremación; y 2 jornadas de mantenimiento a los panteones, 2 mantenimientos preventivos al módulo de cremación y 1 mantenimientos correctivos al módulo de cremación</t>
  </si>
  <si>
    <t>Para disminuir el índice de delitos, la Alcaldía Tlalpan coadyuva con las distintas áreas institucionales e interinstitucionales que soliciten el apoyo, así como salvaguardar la integridad física de los trabajadores de la Alcaldía y edificios pertenecientes a este Órgano Político Administrativo.
Por lo anterior se contrataron 442 Policías Auxiliares, Sector 59, Destacamento Dos, de los cuales se dividen en: 
122 elementos (Policías Intramuros)
320 elementos (Policías Extramuros)    
Acción Realizadas
1. Se realizaron 271 operativos de Seguridad, lo que representa el  por 77.42 ciento de avance de los 350 programados para el presente ejercicio fiscal, los cuales se distribuyeron de la siguiente manera: 238 en colonias y 33 en pueblos de la Alcaldía.                                                                                                                                                                                                                                                                                                                                                                                                                                                                                                                                                                
2. Se llevaron a cabo 3,281  procesos policiales, lo que representa un avance del 243.03 por ciento de los 1,350 programados para el presente ejercicio fiscal, mismos que corresponden a: 1403 remisiones al Juez Cívico/Ministerio Público y 1878 acompañamientos con diferentes autoridades locales.                                                                                                                                                                                                                                                                                                                                                                                                                                                                                                                                                 2221 Código Águila                                                                                                                                                                                                                                                                                                                                                                                                                                                                                                                                                                                              1654 Visitas Domiciliarias realizadas                                                                                                                                                                                                                                                                                                                                                                                                                                                                                                                                                                                                                                        
3. Se llevaron a cabo 34 operativos de atención integral para los habitantes de las colonias con mayor índice delictivo, lo que representa un avance del 70.83%  de los 48 programados para el presente ejercicio fiscal.                                                                                                                                                                                                                                                                                                                                                                                                                                                                                                                                                                     En las colonias  Isidro Favela, Toriello Guerra, Belisario Domínguez, San Lorenzo Huipulco, Miguel Hidalgo Primera  Sección, Héroes de Padierna, El mirador, Tlalmille, 2 de Octubre, Torres de Padierna, Tepetongo, Lomas de Padierna, Narciso Mendoza, Tecorral, Tlalcoligia,  Valle Verde,  Magueyera,  Plan de Ayala,   Lomas Altas de Padierna sur, Pedregal de San Nicolás 4a. sección, Miguel Hidalgo 3ra sección, Pedregal de San Nicolás,  Prados Coapa 1ra Sección, San Miguel Ajusco, Dolores Tlalli,  Lomas de Padierna, Parres, Guadalupe, Tlalpan Centro, Hacienda San juan, Fuentes de Pedregal,  Arboledas del Sur, La Primavera y colonia la Fama
4. Se brindaron 71 talleres a la ciudadanía, lo que representa un avance del 39.44% de los 180 programados para el presente ejercicio fiscal, mismos que corresponden a: 36 de prevención de la violencia y 35 de cultura de la denuncia.</t>
  </si>
  <si>
    <t>2- 3- 2- 064-E189</t>
  </si>
  <si>
    <t>Suma de APROBADO</t>
  </si>
  <si>
    <t>AT/DGPC/1499/2023,</t>
  </si>
  <si>
    <t>REENCARPETADO PARA LAS AVENIDAS
PRINCIPALES DE LA COLONIA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</si>
</sst>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1" formatCode="_-* #,##0_-;\-* #,##0_-;_-* &quot;-&quot;_-;_-@_-"/>
    <numFmt numFmtId="44" formatCode="_-&quot;$&quot;* #,##0.00_-;\-&quot;$&quot;* #,##0.00_-;_-&quot;$&quot;* &quot;-&quot;??_-;_-@_-"/>
    <numFmt numFmtId="43" formatCode="_-* #,##0.00_-;\-* #,##0.00_-;_-* &quot;-&quot;??_-;_-@_-"/>
    <numFmt numFmtId="164" formatCode="_-* #,##0.0_-;\-* #,##0.0_-;_-* &quot;-&quot;??_-;_-@_-"/>
    <numFmt numFmtId="165" formatCode="_-* #,##0_-;\-* #,##0_-;_-* &quot;-&quot;??_-;_-@_-"/>
    <numFmt numFmtId="166" formatCode="#,##0[$€];[Red]\-#,##0[$€]"/>
    <numFmt numFmtId="167" formatCode="_-* #,##0.00\ _P_t_s_-;\-* #,##0.00\ _P_t_s_-;_-* &quot;-&quot;??\ _P_t_s_-;_-@_-"/>
    <numFmt numFmtId="168" formatCode="#,##0.0_ ;[Red]\-#,##0.0\ "/>
    <numFmt numFmtId="169" formatCode="_-* #,##0.0_-;\-* #,##0.0_-;_-* &quot;-&quot;?_-;_-@_-"/>
    <numFmt numFmtId="170" formatCode="dd/mm/yyyy;@"/>
    <numFmt numFmtId="171" formatCode="#,##0.00_);[Black]\(#,##0.00\)"/>
    <numFmt numFmtId="172" formatCode="#,##0.00_ ;\-#,##0.00\ "/>
    <numFmt numFmtId="173" formatCode="0.0%"/>
  </numFmts>
  <fonts count="10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2"/>
      <name val="Lucida Sans"/>
      <family val="2"/>
    </font>
    <font>
      <sz val="12"/>
      <name val="Arial"/>
      <family val="2"/>
    </font>
    <font>
      <sz val="10"/>
      <color rgb="FF000000"/>
      <name val="Times New Roman"/>
      <family val="1"/>
    </font>
    <font>
      <sz val="10"/>
      <name val="Arial"/>
      <family val="2"/>
    </font>
    <font>
      <sz val="10"/>
      <name val="Soberana Sans"/>
    </font>
    <font>
      <sz val="10"/>
      <color rgb="FF898D8D"/>
      <name val="Source Sans Pro Light"/>
      <family val="2"/>
    </font>
    <font>
      <b/>
      <sz val="9"/>
      <color rgb="FF898D8D"/>
      <name val="Source Sans Pro"/>
      <family val="2"/>
    </font>
    <font>
      <sz val="9"/>
      <color rgb="FF898D8D"/>
      <name val="Source Sans Pro"/>
      <family val="2"/>
    </font>
    <font>
      <sz val="8"/>
      <color rgb="FF898D8D"/>
      <name val="Source Sans Pro Light"/>
      <family val="2"/>
    </font>
    <font>
      <sz val="11"/>
      <color rgb="FF898D8D"/>
      <name val="Source Sans Pro Light"/>
      <family val="2"/>
    </font>
    <font>
      <sz val="8"/>
      <color rgb="FF898D8D"/>
      <name val="Source Sans Pro"/>
      <family val="2"/>
    </font>
    <font>
      <sz val="10"/>
      <color rgb="FF898D8D"/>
      <name val="Source Sans Pro"/>
      <family val="2"/>
    </font>
    <font>
      <b/>
      <sz val="12"/>
      <color rgb="FF898D8D"/>
      <name val="Source Sans Pro"/>
      <family val="2"/>
    </font>
    <font>
      <sz val="12"/>
      <color rgb="FF898D8D"/>
      <name val="Source Sans Pro Light"/>
      <family val="2"/>
    </font>
    <font>
      <sz val="9"/>
      <color rgb="FF898D8D"/>
      <name val="Source Sans Pro Light"/>
      <family val="2"/>
    </font>
    <font>
      <b/>
      <sz val="9"/>
      <color rgb="FF898D8D"/>
      <name val="Source Sans Pro Light"/>
      <family val="2"/>
    </font>
    <font>
      <b/>
      <sz val="8"/>
      <color rgb="FF898D8D"/>
      <name val="Source Sans Pro Light"/>
      <family val="2"/>
    </font>
    <font>
      <sz val="10"/>
      <color rgb="FF898D8D"/>
      <name val="Arial"/>
      <family val="2"/>
    </font>
    <font>
      <b/>
      <sz val="11"/>
      <color rgb="FF898D8D"/>
      <name val="Source Sans Pro"/>
      <family val="2"/>
    </font>
    <font>
      <sz val="7"/>
      <color rgb="FF898D8D"/>
      <name val="Source Sans Pro Light"/>
      <family val="2"/>
    </font>
    <font>
      <sz val="13"/>
      <color rgb="FF898D8D"/>
      <name val="Source Sans Pro Light"/>
      <family val="2"/>
    </font>
    <font>
      <b/>
      <sz val="13"/>
      <color rgb="FF898D8D"/>
      <name val="Source Sans Pro Light"/>
      <family val="2"/>
    </font>
    <font>
      <b/>
      <sz val="7"/>
      <color rgb="FF898D8D"/>
      <name val="Source Sans Pro Light"/>
      <family val="2"/>
    </font>
    <font>
      <b/>
      <sz val="12"/>
      <color rgb="FF898D8D"/>
      <name val="Source Sans Pro Light"/>
      <family val="2"/>
    </font>
    <font>
      <b/>
      <sz val="14"/>
      <color rgb="FF235B4E"/>
      <name val="Source Sans Pro"/>
      <family val="2"/>
    </font>
    <font>
      <sz val="14"/>
      <color rgb="FF6F7271"/>
      <name val="Source Sans Pro"/>
      <family val="2"/>
    </font>
    <font>
      <b/>
      <sz val="9"/>
      <color rgb="FF6F7271"/>
      <name val="Source Sans Pro"/>
      <family val="2"/>
    </font>
    <font>
      <sz val="9"/>
      <color rgb="FF6F7271"/>
      <name val="Source Sans Pro"/>
      <family val="2"/>
    </font>
    <font>
      <sz val="10"/>
      <color rgb="FF6F7271"/>
      <name val="Source Sans Pro"/>
      <family val="2"/>
    </font>
    <font>
      <b/>
      <sz val="9"/>
      <color theme="0"/>
      <name val="Source Sans Pro"/>
      <family val="2"/>
    </font>
    <font>
      <sz val="10"/>
      <name val="Arial"/>
      <family val="2"/>
    </font>
    <font>
      <sz val="10"/>
      <name val="Source Sans Pro Light"/>
      <family val="2"/>
    </font>
    <font>
      <sz val="10"/>
      <color rgb="FF6F7271"/>
      <name val="Source Sans Pro Light"/>
      <family val="2"/>
    </font>
    <font>
      <sz val="8"/>
      <color rgb="FF6F7271"/>
      <name val="Source Sans Pro Light"/>
      <family val="2"/>
    </font>
    <font>
      <sz val="11"/>
      <color rgb="FF6F7271"/>
      <name val="Source Sans Pro Light"/>
      <family val="2"/>
    </font>
    <font>
      <sz val="10"/>
      <name val="Arial"/>
      <family val="2"/>
    </font>
    <font>
      <b/>
      <sz val="8"/>
      <color theme="0"/>
      <name val="Source Sans Pro"/>
      <family val="2"/>
    </font>
    <font>
      <b/>
      <sz val="14"/>
      <name val="Source Sans Pro"/>
      <family val="2"/>
    </font>
    <font>
      <b/>
      <sz val="14"/>
      <color theme="0"/>
      <name val="Source Sans Pro"/>
      <family val="2"/>
    </font>
    <font>
      <b/>
      <sz val="10"/>
      <color theme="0"/>
      <name val="Source Sans Pro"/>
      <family val="2"/>
    </font>
    <font>
      <b/>
      <sz val="16"/>
      <color theme="0"/>
      <name val="Source Sans Pro"/>
      <family val="2"/>
    </font>
    <font>
      <b/>
      <sz val="13"/>
      <color theme="0"/>
      <name val="Source Sans Pro"/>
      <family val="2"/>
    </font>
    <font>
      <b/>
      <sz val="12"/>
      <color theme="0"/>
      <name val="Source Sans Pro"/>
      <family val="2"/>
    </font>
    <font>
      <b/>
      <vertAlign val="superscript"/>
      <sz val="9"/>
      <color theme="0"/>
      <name val="Source Sans Pro"/>
      <family val="2"/>
    </font>
    <font>
      <b/>
      <sz val="28"/>
      <name val="Source Sans Pro"/>
      <family val="2"/>
    </font>
    <font>
      <sz val="10"/>
      <name val="Source Sans Pro"/>
      <family val="2"/>
    </font>
    <font>
      <b/>
      <sz val="22"/>
      <name val="Source Sans Pro"/>
      <family val="2"/>
    </font>
    <font>
      <b/>
      <sz val="12"/>
      <name val="Source Sans Pro"/>
      <family val="2"/>
    </font>
    <font>
      <b/>
      <vertAlign val="superscript"/>
      <sz val="12"/>
      <name val="Source Sans Pro"/>
      <family val="2"/>
    </font>
    <font>
      <sz val="12"/>
      <name val="Source Sans Pro"/>
      <family val="2"/>
    </font>
    <font>
      <sz val="12"/>
      <name val="Source Sans Pro Light"/>
      <family val="2"/>
    </font>
    <font>
      <b/>
      <sz val="13"/>
      <name val="Source Sans Pro"/>
      <family val="2"/>
    </font>
    <font>
      <sz val="13"/>
      <name val="Source Sans Pro"/>
      <family val="2"/>
    </font>
    <font>
      <b/>
      <sz val="9"/>
      <name val="Source Sans Pro"/>
      <family val="2"/>
    </font>
    <font>
      <sz val="9"/>
      <name val="Source Sans Pro"/>
      <family val="2"/>
    </font>
    <font>
      <sz val="18"/>
      <name val="Source Sans Pro"/>
      <family val="2"/>
    </font>
    <font>
      <b/>
      <sz val="16"/>
      <name val="Source Sans Pro"/>
      <family val="2"/>
    </font>
    <font>
      <b/>
      <sz val="18"/>
      <name val="Source Sans Pro"/>
      <family val="2"/>
    </font>
    <font>
      <b/>
      <sz val="48"/>
      <name val="Source Sans Pro"/>
      <family val="2"/>
    </font>
    <font>
      <b/>
      <sz val="36"/>
      <name val="Source Sans Pro"/>
      <family val="2"/>
    </font>
    <font>
      <sz val="16"/>
      <name val="Source Sans Pro"/>
      <family val="2"/>
    </font>
    <font>
      <sz val="11"/>
      <name val="Source Sans Pro"/>
      <family val="2"/>
    </font>
    <font>
      <sz val="8"/>
      <name val="Source Sans Pro"/>
      <family val="2"/>
    </font>
    <font>
      <b/>
      <sz val="8"/>
      <name val="Source Sans Pro"/>
      <family val="2"/>
    </font>
    <font>
      <sz val="5"/>
      <name val="Source Sans Pro"/>
      <family val="2"/>
    </font>
    <font>
      <sz val="9"/>
      <color theme="0"/>
      <name val="Source Sans Pro"/>
      <family val="2"/>
    </font>
    <font>
      <b/>
      <sz val="8"/>
      <name val="Source Sans Pro Light"/>
      <family val="2"/>
    </font>
    <font>
      <b/>
      <sz val="9"/>
      <name val="Source Sans Pro Light"/>
      <family val="2"/>
    </font>
    <font>
      <sz val="9"/>
      <name val="Source Sans Pro Light"/>
      <family val="2"/>
    </font>
    <font>
      <sz val="20"/>
      <name val="Source Sans Pro"/>
      <family val="2"/>
    </font>
    <font>
      <sz val="8"/>
      <color rgb="FF6F7271"/>
      <name val="Source Sans Pro"/>
      <family val="2"/>
    </font>
    <font>
      <sz val="8"/>
      <name val="Source Sans Pro Light"/>
      <family val="2"/>
    </font>
    <font>
      <sz val="9"/>
      <color rgb="FFFF0000"/>
      <name val="Source Sans Pro"/>
      <family val="2"/>
    </font>
    <font>
      <sz val="9"/>
      <color theme="1"/>
      <name val="Source Sans Pro"/>
      <family val="2"/>
    </font>
    <font>
      <sz val="10"/>
      <name val="Arial"/>
      <family val="2"/>
    </font>
    <font>
      <b/>
      <sz val="10"/>
      <color theme="1"/>
      <name val="Arial"/>
      <family val="2"/>
    </font>
    <font>
      <b/>
      <sz val="9"/>
      <color theme="1"/>
      <name val="Source Sans Pro"/>
      <family val="2"/>
    </font>
    <font>
      <sz val="10"/>
      <color theme="1"/>
      <name val="Source Sans Pro Light"/>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theme="0"/>
        <bgColor indexed="64"/>
      </patternFill>
    </fill>
    <fill>
      <patternFill patternType="solid">
        <fgColor rgb="FF691C20"/>
        <bgColor indexed="64"/>
      </patternFill>
    </fill>
    <fill>
      <patternFill patternType="solid">
        <fgColor rgb="FF00AE42"/>
        <bgColor indexed="64"/>
      </patternFill>
    </fill>
    <fill>
      <patternFill patternType="solid">
        <fgColor rgb="FFDDC9A3"/>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rgb="FFFFFF00"/>
        <bgColor indexed="64"/>
      </patternFill>
    </fill>
  </fills>
  <borders count="77">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C955C"/>
      </left>
      <right style="thin">
        <color rgb="FFBC955C"/>
      </right>
      <top/>
      <bottom/>
      <diagonal/>
    </border>
    <border>
      <left style="thin">
        <color theme="0"/>
      </left>
      <right style="thin">
        <color theme="0"/>
      </right>
      <top style="thin">
        <color theme="0"/>
      </top>
      <bottom style="thin">
        <color theme="0"/>
      </bottom>
      <diagonal/>
    </border>
    <border>
      <left style="thin">
        <color rgb="FF691C20"/>
      </left>
      <right style="thin">
        <color rgb="FF691C20"/>
      </right>
      <top style="thin">
        <color rgb="FF691C20"/>
      </top>
      <bottom style="thin">
        <color rgb="FF691C20"/>
      </bottom>
      <diagonal/>
    </border>
    <border>
      <left style="thin">
        <color rgb="FF691C20"/>
      </left>
      <right style="thin">
        <color rgb="FF691C20"/>
      </right>
      <top/>
      <bottom style="thin">
        <color rgb="FF691C20"/>
      </bottom>
      <diagonal/>
    </border>
    <border>
      <left/>
      <right style="thin">
        <color rgb="FF691C20"/>
      </right>
      <top style="thin">
        <color rgb="FF691C20"/>
      </top>
      <bottom style="thin">
        <color rgb="FF691C2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bottom style="thin">
        <color rgb="FF691C20"/>
      </bottom>
      <diagonal/>
    </border>
    <border>
      <left style="thin">
        <color theme="0"/>
      </left>
      <right style="thin">
        <color theme="0"/>
      </right>
      <top style="thin">
        <color theme="0"/>
      </top>
      <bottom/>
      <diagonal/>
    </border>
    <border>
      <left style="thin">
        <color rgb="FF691C20"/>
      </left>
      <right style="thin">
        <color rgb="FF691C20"/>
      </right>
      <top style="thin">
        <color rgb="FF691C20"/>
      </top>
      <bottom/>
      <diagonal/>
    </border>
    <border>
      <left style="thin">
        <color rgb="FF691C20"/>
      </left>
      <right style="thin">
        <color theme="0"/>
      </right>
      <top style="thin">
        <color theme="0"/>
      </top>
      <bottom style="thin">
        <color theme="0"/>
      </bottom>
      <diagonal/>
    </border>
    <border>
      <left style="thin">
        <color theme="0"/>
      </left>
      <right style="thin">
        <color rgb="FF691C20"/>
      </right>
      <top style="thin">
        <color theme="0"/>
      </top>
      <bottom style="thin">
        <color theme="0"/>
      </bottom>
      <diagonal/>
    </border>
    <border>
      <left style="thin">
        <color rgb="FF691C20"/>
      </left>
      <right style="thin">
        <color rgb="FF691C20"/>
      </right>
      <top/>
      <bottom/>
      <diagonal/>
    </border>
    <border>
      <left style="thin">
        <color rgb="FF691C20"/>
      </left>
      <right style="thin">
        <color rgb="FF691C20"/>
      </right>
      <top/>
      <bottom style="thin">
        <color theme="0"/>
      </bottom>
      <diagonal/>
    </border>
    <border>
      <left style="thin">
        <color rgb="FF691C20"/>
      </left>
      <right style="thin">
        <color theme="0"/>
      </right>
      <top style="thin">
        <color theme="0"/>
      </top>
      <bottom style="thin">
        <color rgb="FF691C20"/>
      </bottom>
      <diagonal/>
    </border>
    <border>
      <left style="thin">
        <color theme="0"/>
      </left>
      <right style="thin">
        <color rgb="FF691C20"/>
      </right>
      <top style="thin">
        <color theme="0"/>
      </top>
      <bottom style="thin">
        <color rgb="FF691C20"/>
      </bottom>
      <diagonal/>
    </border>
    <border>
      <left style="thin">
        <color theme="0"/>
      </left>
      <right style="thin">
        <color theme="0"/>
      </right>
      <top style="thin">
        <color theme="0"/>
      </top>
      <bottom style="thin">
        <color rgb="FF691C20"/>
      </bottom>
      <diagonal/>
    </border>
    <border>
      <left style="thin">
        <color rgb="FF691C20"/>
      </left>
      <right style="thin">
        <color theme="0"/>
      </right>
      <top style="thin">
        <color rgb="FF691C20"/>
      </top>
      <bottom style="thin">
        <color theme="0"/>
      </bottom>
      <diagonal/>
    </border>
    <border>
      <left style="thin">
        <color theme="0"/>
      </left>
      <right style="thin">
        <color rgb="FF691C20"/>
      </right>
      <top style="thin">
        <color rgb="FF691C20"/>
      </top>
      <bottom style="thin">
        <color theme="0"/>
      </bottom>
      <diagonal/>
    </border>
    <border>
      <left style="thin">
        <color rgb="FF691C20"/>
      </left>
      <right style="thin">
        <color theme="0"/>
      </right>
      <top style="thin">
        <color rgb="FF691C20"/>
      </top>
      <bottom style="thin">
        <color rgb="FF691C20"/>
      </bottom>
      <diagonal/>
    </border>
    <border>
      <left style="thin">
        <color theme="0"/>
      </left>
      <right style="thin">
        <color theme="0"/>
      </right>
      <top style="thin">
        <color rgb="FF691C20"/>
      </top>
      <bottom style="thin">
        <color rgb="FF691C20"/>
      </bottom>
      <diagonal/>
    </border>
    <border>
      <left style="thin">
        <color theme="0"/>
      </left>
      <right style="thin">
        <color rgb="FF691C20"/>
      </right>
      <top style="thin">
        <color rgb="FF691C20"/>
      </top>
      <bottom style="thin">
        <color rgb="FF691C20"/>
      </bottom>
      <diagonal/>
    </border>
    <border>
      <left/>
      <right style="thin">
        <color rgb="FF691C20"/>
      </right>
      <top/>
      <bottom/>
      <diagonal/>
    </border>
    <border>
      <left style="thin">
        <color theme="0"/>
      </left>
      <right style="thin">
        <color theme="0"/>
      </right>
      <top style="thin">
        <color rgb="FF691C20"/>
      </top>
      <bottom style="thin">
        <color theme="0"/>
      </bottom>
      <diagonal/>
    </border>
    <border>
      <left style="thin">
        <color theme="0"/>
      </left>
      <right/>
      <top style="thin">
        <color rgb="FF691C20"/>
      </top>
      <bottom style="thin">
        <color theme="0"/>
      </bottom>
      <diagonal/>
    </border>
    <border>
      <left/>
      <right/>
      <top style="thin">
        <color rgb="FF691C20"/>
      </top>
      <bottom style="thin">
        <color theme="0"/>
      </bottom>
      <diagonal/>
    </border>
    <border>
      <left style="thin">
        <color rgb="FF691C20"/>
      </left>
      <right style="thin">
        <color rgb="FF691C20"/>
      </right>
      <top style="thin">
        <color rgb="FF691C20"/>
      </top>
      <bottom style="thin">
        <color theme="0"/>
      </bottom>
      <diagonal/>
    </border>
    <border>
      <left style="thin">
        <color rgb="FF691C20"/>
      </left>
      <right style="thin">
        <color rgb="FF691C20"/>
      </right>
      <top style="thin">
        <color theme="0"/>
      </top>
      <bottom style="thin">
        <color rgb="FF691C20"/>
      </bottom>
      <diagonal/>
    </border>
    <border>
      <left style="thin">
        <color rgb="FF691C20"/>
      </left>
      <right/>
      <top style="thin">
        <color rgb="FF691C20"/>
      </top>
      <bottom style="thin">
        <color theme="0"/>
      </bottom>
      <diagonal/>
    </border>
    <border>
      <left style="thin">
        <color rgb="FF691C20"/>
      </left>
      <right/>
      <top style="thin">
        <color theme="0"/>
      </top>
      <bottom style="thin">
        <color rgb="FF691C20"/>
      </bottom>
      <diagonal/>
    </border>
    <border>
      <left/>
      <right style="thin">
        <color rgb="FF691C20"/>
      </right>
      <top style="thin">
        <color rgb="FF691C20"/>
      </top>
      <bottom/>
      <diagonal/>
    </border>
    <border>
      <left/>
      <right style="thin">
        <color rgb="FF691C20"/>
      </right>
      <top/>
      <bottom style="thin">
        <color rgb="FF691C20"/>
      </bottom>
      <diagonal/>
    </border>
    <border>
      <left style="thin">
        <color rgb="FF691C20"/>
      </left>
      <right/>
      <top style="thin">
        <color rgb="FF691C20"/>
      </top>
      <bottom/>
      <diagonal/>
    </border>
    <border>
      <left/>
      <right/>
      <top style="thin">
        <color rgb="FF691C20"/>
      </top>
      <bottom/>
      <diagonal/>
    </border>
    <border>
      <left style="thin">
        <color rgb="FF691C20"/>
      </left>
      <right/>
      <top/>
      <bottom/>
      <diagonal/>
    </border>
    <border>
      <left style="thin">
        <color rgb="FF691C20"/>
      </left>
      <right/>
      <top/>
      <bottom style="thin">
        <color rgb="FF691C20"/>
      </bottom>
      <diagonal/>
    </border>
    <border>
      <left style="thin">
        <color rgb="FF691C20"/>
      </left>
      <right/>
      <top style="thin">
        <color rgb="FF691C20"/>
      </top>
      <bottom style="thin">
        <color rgb="FF691C20"/>
      </bottom>
      <diagonal/>
    </border>
    <border>
      <left/>
      <right/>
      <top style="thin">
        <color rgb="FF691C20"/>
      </top>
      <bottom style="thin">
        <color rgb="FF691C20"/>
      </bottom>
      <diagonal/>
    </border>
    <border>
      <left style="thin">
        <color rgb="FF691C20"/>
      </left>
      <right style="thin">
        <color theme="0"/>
      </right>
      <top style="thin">
        <color rgb="FF691C20"/>
      </top>
      <bottom/>
      <diagonal/>
    </border>
    <border>
      <left style="thin">
        <color rgb="FF691C20"/>
      </left>
      <right style="thin">
        <color theme="0"/>
      </right>
      <top/>
      <bottom/>
      <diagonal/>
    </border>
    <border>
      <left style="thin">
        <color rgb="FF691C20"/>
      </left>
      <right style="thin">
        <color theme="0"/>
      </right>
      <top/>
      <bottom style="thin">
        <color rgb="FF691C20"/>
      </bottom>
      <diagonal/>
    </border>
    <border>
      <left/>
      <right style="thin">
        <color theme="0"/>
      </right>
      <top style="thin">
        <color rgb="FF691C20"/>
      </top>
      <bottom style="thin">
        <color theme="0"/>
      </bottom>
      <diagonal/>
    </border>
    <border>
      <left style="thin">
        <color theme="0"/>
      </left>
      <right style="thin">
        <color theme="0"/>
      </right>
      <top/>
      <bottom style="thin">
        <color rgb="FF691C20"/>
      </bottom>
      <diagonal/>
    </border>
    <border>
      <left style="thin">
        <color theme="0"/>
      </left>
      <right style="thin">
        <color rgb="FF691C20"/>
      </right>
      <top style="thin">
        <color rgb="FF691C20"/>
      </top>
      <bottom/>
      <diagonal/>
    </border>
    <border>
      <left style="thin">
        <color theme="0"/>
      </left>
      <right style="thin">
        <color rgb="FF691C20"/>
      </right>
      <top/>
      <bottom/>
      <diagonal/>
    </border>
    <border>
      <left style="thin">
        <color theme="0"/>
      </left>
      <right style="thin">
        <color rgb="FF691C20"/>
      </right>
      <top/>
      <bottom style="thin">
        <color rgb="FF691C20"/>
      </bottom>
      <diagonal/>
    </border>
    <border>
      <left/>
      <right style="thin">
        <color rgb="FF691C20"/>
      </right>
      <top style="thin">
        <color theme="0"/>
      </top>
      <bottom style="thin">
        <color theme="0"/>
      </bottom>
      <diagonal/>
    </border>
    <border>
      <left style="thin">
        <color rgb="FF691C20"/>
      </left>
      <right style="thin">
        <color theme="0"/>
      </right>
      <top style="thin">
        <color theme="0"/>
      </top>
      <bottom/>
      <diagonal/>
    </border>
    <border>
      <left style="thin">
        <color theme="0"/>
      </left>
      <right style="thin">
        <color theme="0"/>
      </right>
      <top style="thin">
        <color rgb="FF691C20"/>
      </top>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rgb="FFBC955C"/>
      </left>
      <right style="thin">
        <color rgb="FFBC955C"/>
      </right>
      <top style="thin">
        <color rgb="FFBC955C"/>
      </top>
      <bottom style="thin">
        <color rgb="FFBC955C"/>
      </bottom>
      <diagonal/>
    </border>
    <border>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rgb="FF691C20"/>
      </right>
      <top style="thin">
        <color rgb="FF691C20"/>
      </top>
      <bottom style="thin">
        <color theme="0"/>
      </bottom>
      <diagonal/>
    </border>
    <border>
      <left style="thin">
        <color theme="0"/>
      </left>
      <right/>
      <top style="thin">
        <color theme="0"/>
      </top>
      <bottom style="thin">
        <color rgb="FF691C20"/>
      </bottom>
      <diagonal/>
    </border>
    <border>
      <left/>
      <right/>
      <top style="thin">
        <color theme="0"/>
      </top>
      <bottom style="thin">
        <color rgb="FF691C20"/>
      </bottom>
      <diagonal/>
    </border>
    <border>
      <left/>
      <right style="thin">
        <color rgb="FF691C20"/>
      </right>
      <top style="thin">
        <color theme="0"/>
      </top>
      <bottom style="thin">
        <color rgb="FF691C20"/>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s>
  <cellStyleXfs count="190">
    <xf numFmtId="0" fontId="0" fillId="0" borderId="0"/>
    <xf numFmtId="43" fontId="8"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0" fontId="9" fillId="0" borderId="0"/>
    <xf numFmtId="0" fontId="8" fillId="0" borderId="0"/>
    <xf numFmtId="0" fontId="8" fillId="0" borderId="0"/>
    <xf numFmtId="0" fontId="12" fillId="0" borderId="0"/>
    <xf numFmtId="0" fontId="8" fillId="0" borderId="0"/>
    <xf numFmtId="0" fontId="12" fillId="0" borderId="0"/>
    <xf numFmtId="0" fontId="7" fillId="0" borderId="0"/>
    <xf numFmtId="9" fontId="11" fillId="0" borderId="0" applyFont="0" applyFill="0" applyBorder="0" applyAlignment="0" applyProtection="0"/>
    <xf numFmtId="9" fontId="11" fillId="0" borderId="0" applyFont="0" applyFill="0" applyBorder="0" applyAlignment="0" applyProtection="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17" fillId="2" borderId="0" applyNumberFormat="0" applyBorder="0" applyAlignment="0" applyProtection="0"/>
    <xf numFmtId="0" fontId="22" fillId="6" borderId="8" applyNumberFormat="0" applyAlignment="0" applyProtection="0"/>
    <xf numFmtId="0" fontId="24" fillId="7" borderId="11" applyNumberFormat="0" applyAlignment="0" applyProtection="0"/>
    <xf numFmtId="0" fontId="23" fillId="0" borderId="10" applyNumberFormat="0" applyFill="0" applyAlignment="0" applyProtection="0"/>
    <xf numFmtId="0" fontId="16" fillId="0" borderId="0" applyNumberFormat="0" applyFill="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20" fillId="5" borderId="8" applyNumberFormat="0" applyAlignment="0" applyProtection="0"/>
    <xf numFmtId="166" fontId="29" fillId="0" borderId="0" applyFont="0" applyFill="0" applyBorder="0" applyAlignment="0" applyProtection="0"/>
    <xf numFmtId="0" fontId="11" fillId="0" borderId="0"/>
    <xf numFmtId="0" fontId="18" fillId="3" borderId="0" applyNumberFormat="0" applyBorder="0" applyAlignment="0" applyProtection="0"/>
    <xf numFmtId="0"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167"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8" fillId="0" borderId="0" applyFont="0" applyFill="0" applyBorder="0" applyAlignment="0" applyProtection="0"/>
    <xf numFmtId="44" fontId="30" fillId="0" borderId="0" applyFont="0" applyFill="0" applyBorder="0" applyAlignment="0" applyProtection="0"/>
    <xf numFmtId="0" fontId="19" fillId="4" borderId="0" applyNumberFormat="0" applyBorder="0" applyAlignment="0" applyProtection="0"/>
    <xf numFmtId="0" fontId="8" fillId="0" borderId="0"/>
    <xf numFmtId="0" fontId="8"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11" fillId="0" borderId="0"/>
    <xf numFmtId="0" fontId="8" fillId="0" borderId="0"/>
    <xf numFmtId="0" fontId="8"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8" fillId="0" borderId="0"/>
    <xf numFmtId="0" fontId="8" fillId="0" borderId="0"/>
    <xf numFmtId="0" fontId="8" fillId="0" borderId="0"/>
    <xf numFmtId="0" fontId="8" fillId="0" borderId="0"/>
    <xf numFmtId="0" fontId="6" fillId="0" borderId="0"/>
    <xf numFmtId="0" fontId="30" fillId="0" borderId="0"/>
    <xf numFmtId="0" fontId="8" fillId="0" borderId="0"/>
    <xf numFmtId="0" fontId="32" fillId="0" borderId="0"/>
    <xf numFmtId="0" fontId="6" fillId="8" borderId="12" applyNumberFormat="0" applyFont="0" applyAlignment="0" applyProtection="0"/>
    <xf numFmtId="0" fontId="11" fillId="33" borderId="12" applyNumberFormat="0" applyFont="0" applyAlignment="0" applyProtection="0"/>
    <xf numFmtId="0" fontId="21" fillId="6" borderId="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3" fillId="0" borderId="0" applyNumberFormat="0" applyFill="0" applyBorder="0" applyAlignment="0" applyProtection="0"/>
    <xf numFmtId="0" fontId="27" fillId="0" borderId="13" applyNumberFormat="0" applyFill="0" applyAlignment="0" applyProtection="0"/>
    <xf numFmtId="0" fontId="5" fillId="0" borderId="0"/>
    <xf numFmtId="0" fontId="7" fillId="0" borderId="0"/>
    <xf numFmtId="0" fontId="29" fillId="0" borderId="0"/>
    <xf numFmtId="43" fontId="5" fillId="0" borderId="0" applyFont="0" applyFill="0" applyBorder="0" applyAlignment="0" applyProtection="0"/>
    <xf numFmtId="0" fontId="7" fillId="0" borderId="0"/>
    <xf numFmtId="0" fontId="4" fillId="0" borderId="0"/>
    <xf numFmtId="0" fontId="7" fillId="0" borderId="0"/>
    <xf numFmtId="43" fontId="4" fillId="0" borderId="0" applyFont="0" applyFill="0" applyBorder="0" applyAlignment="0" applyProtection="0"/>
    <xf numFmtId="0" fontId="7" fillId="0" borderId="0"/>
    <xf numFmtId="0" fontId="33" fillId="0" borderId="0"/>
    <xf numFmtId="0" fontId="34" fillId="0" borderId="0"/>
    <xf numFmtId="43" fontId="7" fillId="0" borderId="0" applyFont="0" applyFill="0" applyBorder="0" applyAlignment="0" applyProtection="0"/>
    <xf numFmtId="0" fontId="3" fillId="0" borderId="0"/>
    <xf numFmtId="0" fontId="2" fillId="0" borderId="0"/>
    <xf numFmtId="44" fontId="60" fillId="0" borderId="0" applyFont="0" applyFill="0" applyBorder="0" applyAlignment="0" applyProtection="0"/>
    <xf numFmtId="43" fontId="65" fillId="0" borderId="0" applyFont="0" applyFill="0" applyBorder="0" applyAlignment="0" applyProtection="0"/>
    <xf numFmtId="9" fontId="10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0" fontId="1" fillId="0" borderId="0"/>
    <xf numFmtId="0" fontId="7"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67"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7" fillId="0" borderId="0" applyFont="0" applyFill="0" applyBorder="0" applyAlignment="0" applyProtection="0"/>
    <xf numFmtId="44" fontId="30" fillId="0" borderId="0" applyFont="0" applyFill="0" applyBorder="0" applyAlignment="0" applyProtection="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7" fillId="0" borderId="0"/>
    <xf numFmtId="0" fontId="1" fillId="8" borderId="12"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7" fillId="0" borderId="0"/>
    <xf numFmtId="43" fontId="7" fillId="0" borderId="0" applyFont="0" applyFill="0" applyBorder="0" applyAlignment="0" applyProtection="0"/>
    <xf numFmtId="0" fontId="1" fillId="0" borderId="0"/>
    <xf numFmtId="0" fontId="1" fillId="0" borderId="0"/>
    <xf numFmtId="44" fontId="7" fillId="0" borderId="0" applyFont="0" applyFill="0" applyBorder="0" applyAlignment="0" applyProtection="0"/>
    <xf numFmtId="43" fontId="7" fillId="0" borderId="0" applyFont="0" applyFill="0" applyBorder="0" applyAlignment="0" applyProtection="0"/>
  </cellStyleXfs>
  <cellXfs count="603">
    <xf numFmtId="0" fontId="0" fillId="0" borderId="0" xfId="0"/>
    <xf numFmtId="0" fontId="35" fillId="0" borderId="0" xfId="0" applyFont="1"/>
    <xf numFmtId="0" fontId="38" fillId="0" borderId="0" xfId="6" applyFont="1"/>
    <xf numFmtId="0" fontId="35" fillId="0" borderId="0" xfId="108" applyFont="1"/>
    <xf numFmtId="0" fontId="39" fillId="34" borderId="0" xfId="109" applyFont="1" applyFill="1"/>
    <xf numFmtId="0" fontId="38" fillId="0" borderId="0" xfId="7" applyFont="1" applyAlignment="1">
      <alignment vertical="center"/>
    </xf>
    <xf numFmtId="0" fontId="35" fillId="0" borderId="0" xfId="7" applyFont="1"/>
    <xf numFmtId="0" fontId="38" fillId="0" borderId="0" xfId="0" applyFont="1"/>
    <xf numFmtId="0" fontId="38" fillId="0" borderId="0" xfId="108" applyFont="1"/>
    <xf numFmtId="0" fontId="41" fillId="0" borderId="0" xfId="0" applyFont="1"/>
    <xf numFmtId="0" fontId="44" fillId="0" borderId="0" xfId="0" applyFont="1"/>
    <xf numFmtId="0" fontId="45" fillId="0" borderId="0" xfId="0" applyFont="1"/>
    <xf numFmtId="0" fontId="46" fillId="0" borderId="0" xfId="0" applyFont="1"/>
    <xf numFmtId="0" fontId="45" fillId="0" borderId="0" xfId="0" applyFont="1" applyAlignment="1">
      <alignment horizontal="left" vertical="top"/>
    </xf>
    <xf numFmtId="0" fontId="45" fillId="0" borderId="0" xfId="0" applyFont="1" applyAlignment="1">
      <alignment vertical="top"/>
    </xf>
    <xf numFmtId="0" fontId="44" fillId="0" borderId="0" xfId="0" applyFont="1" applyAlignment="1">
      <alignment horizontal="left" vertical="top" indent="9"/>
    </xf>
    <xf numFmtId="0" fontId="44" fillId="0" borderId="0" xfId="0" applyFont="1" applyAlignment="1">
      <alignment vertical="top"/>
    </xf>
    <xf numFmtId="0" fontId="35" fillId="0" borderId="0" xfId="6" applyFont="1"/>
    <xf numFmtId="0" fontId="41" fillId="0" borderId="0" xfId="6" applyFont="1"/>
    <xf numFmtId="0" fontId="40" fillId="0" borderId="0" xfId="6" applyFont="1"/>
    <xf numFmtId="0" fontId="42" fillId="0" borderId="0" xfId="108" applyFont="1" applyAlignment="1" applyProtection="1">
      <alignment horizontal="center" vertical="center" wrapText="1"/>
      <protection locked="0"/>
    </xf>
    <xf numFmtId="0" fontId="42" fillId="0" borderId="0" xfId="0" applyFont="1" applyAlignment="1">
      <alignment horizontal="center" vertical="center" wrapText="1"/>
    </xf>
    <xf numFmtId="0" fontId="36" fillId="0" borderId="0" xfId="0" applyFont="1" applyAlignment="1">
      <alignment horizontal="left" vertical="center"/>
    </xf>
    <xf numFmtId="0" fontId="36" fillId="0" borderId="0" xfId="0" applyFont="1" applyAlignment="1">
      <alignment horizontal="center" vertical="center"/>
    </xf>
    <xf numFmtId="0" fontId="47" fillId="0" borderId="0" xfId="0" applyFont="1" applyAlignment="1" applyProtection="1">
      <alignment horizontal="left"/>
      <protection locked="0"/>
    </xf>
    <xf numFmtId="0" fontId="45" fillId="0" borderId="0" xfId="0" applyFont="1" applyAlignment="1">
      <alignment horizontal="center" vertical="top"/>
    </xf>
    <xf numFmtId="0" fontId="44" fillId="0" borderId="0" xfId="0" applyFont="1" applyAlignment="1">
      <alignment horizontal="center" vertical="top"/>
    </xf>
    <xf numFmtId="0" fontId="37" fillId="0" borderId="1" xfId="11" quotePrefix="1" applyFont="1" applyBorder="1" applyAlignment="1" applyProtection="1">
      <alignment horizontal="center" vertical="center"/>
      <protection locked="0"/>
    </xf>
    <xf numFmtId="0" fontId="37" fillId="0" borderId="2" xfId="11" quotePrefix="1" applyFont="1" applyBorder="1" applyAlignment="1" applyProtection="1">
      <alignment horizontal="center" vertical="center"/>
      <protection locked="0"/>
    </xf>
    <xf numFmtId="0" fontId="39" fillId="34" borderId="0" xfId="109" applyFont="1" applyFill="1" applyAlignment="1">
      <alignment vertical="center"/>
    </xf>
    <xf numFmtId="0" fontId="48" fillId="0" borderId="0" xfId="109" applyFont="1" applyAlignment="1">
      <alignment horizontal="justify" vertical="center"/>
    </xf>
    <xf numFmtId="0" fontId="37" fillId="34" borderId="0" xfId="109" applyFont="1" applyFill="1"/>
    <xf numFmtId="0" fontId="37" fillId="34" borderId="0" xfId="109" applyFont="1" applyFill="1" applyAlignment="1">
      <alignment vertical="center"/>
    </xf>
    <xf numFmtId="0" fontId="38" fillId="0" borderId="3" xfId="7" applyFont="1" applyBorder="1" applyAlignment="1">
      <alignment vertical="center"/>
    </xf>
    <xf numFmtId="0" fontId="46" fillId="0" borderId="0" xfId="7" applyFont="1"/>
    <xf numFmtId="0" fontId="49" fillId="0" borderId="0" xfId="7" applyFont="1" applyAlignment="1">
      <alignment horizontal="left" vertical="top"/>
    </xf>
    <xf numFmtId="0" fontId="44" fillId="0" borderId="0" xfId="7" applyFont="1" applyAlignment="1">
      <alignment horizontal="left" vertical="top"/>
    </xf>
    <xf numFmtId="0" fontId="45" fillId="0" borderId="0" xfId="7" applyFont="1" applyAlignment="1">
      <alignment horizontal="left" vertical="top"/>
    </xf>
    <xf numFmtId="0" fontId="45" fillId="0" borderId="0" xfId="7" applyFont="1" applyAlignment="1">
      <alignment horizontal="center" vertical="top"/>
    </xf>
    <xf numFmtId="0" fontId="44" fillId="0" borderId="0" xfId="7" applyFont="1" applyAlignment="1">
      <alignment horizontal="left" vertical="top" indent="9"/>
    </xf>
    <xf numFmtId="0" fontId="44" fillId="0" borderId="0" xfId="7" applyFont="1" applyAlignment="1">
      <alignment horizontal="center" vertical="top"/>
    </xf>
    <xf numFmtId="0" fontId="44" fillId="0" borderId="0" xfId="0" applyFont="1" applyAlignment="1">
      <alignment vertical="center"/>
    </xf>
    <xf numFmtId="0" fontId="50" fillId="0" borderId="0" xfId="0" applyFont="1"/>
    <xf numFmtId="0" fontId="51" fillId="0" borderId="0" xfId="0" applyFont="1" applyAlignment="1">
      <alignment horizontal="justify"/>
    </xf>
    <xf numFmtId="0" fontId="41" fillId="0" borderId="0" xfId="0" applyFont="1" applyProtection="1">
      <protection locked="0"/>
    </xf>
    <xf numFmtId="0" fontId="52" fillId="0" borderId="0" xfId="108" applyFont="1" applyAlignment="1">
      <alignment horizontal="justify"/>
    </xf>
    <xf numFmtId="0" fontId="52" fillId="0" borderId="0" xfId="108" applyFont="1"/>
    <xf numFmtId="0" fontId="43" fillId="0" borderId="0" xfId="108" applyFont="1"/>
    <xf numFmtId="0" fontId="53" fillId="0" borderId="0" xfId="108" applyFont="1" applyAlignment="1">
      <alignment vertical="center"/>
    </xf>
    <xf numFmtId="0" fontId="36" fillId="0" borderId="0" xfId="7" applyFont="1" applyAlignment="1">
      <alignment horizontal="centerContinuous" vertical="center" wrapText="1"/>
    </xf>
    <xf numFmtId="0" fontId="61" fillId="0" borderId="0" xfId="0" applyFont="1"/>
    <xf numFmtId="0" fontId="62" fillId="0" borderId="0" xfId="0" applyFont="1"/>
    <xf numFmtId="0" fontId="63" fillId="0" borderId="0" xfId="7" applyFont="1" applyAlignment="1">
      <alignment vertical="center"/>
    </xf>
    <xf numFmtId="0" fontId="63" fillId="0" borderId="0" xfId="6" applyFont="1"/>
    <xf numFmtId="0" fontId="64" fillId="34" borderId="0" xfId="109" applyFont="1" applyFill="1"/>
    <xf numFmtId="0" fontId="63" fillId="0" borderId="0" xfId="0" applyFont="1"/>
    <xf numFmtId="0" fontId="58" fillId="0" borderId="0" xfId="0" applyFont="1"/>
    <xf numFmtId="0" fontId="63" fillId="0" borderId="0" xfId="108" applyFont="1"/>
    <xf numFmtId="165" fontId="35" fillId="0" borderId="0" xfId="119" applyNumberFormat="1" applyFont="1" applyAlignment="1"/>
    <xf numFmtId="165" fontId="41" fillId="0" borderId="0" xfId="119" applyNumberFormat="1" applyFont="1" applyAlignment="1"/>
    <xf numFmtId="165" fontId="36" fillId="0" borderId="0" xfId="119" applyNumberFormat="1" applyFont="1" applyBorder="1" applyAlignment="1">
      <alignment vertical="center"/>
    </xf>
    <xf numFmtId="4" fontId="59" fillId="35" borderId="15" xfId="0" applyNumberFormat="1" applyFont="1" applyFill="1" applyBorder="1" applyAlignment="1">
      <alignment horizontal="center" vertical="center" wrapText="1"/>
    </xf>
    <xf numFmtId="0" fontId="59" fillId="35" borderId="15" xfId="0" applyFont="1" applyFill="1" applyBorder="1" applyAlignment="1">
      <alignment horizontal="center" vertical="center" wrapText="1"/>
    </xf>
    <xf numFmtId="0" fontId="59" fillId="35" borderId="15" xfId="7" applyFont="1" applyFill="1" applyBorder="1" applyAlignment="1">
      <alignment horizontal="center" vertical="center" wrapText="1"/>
    </xf>
    <xf numFmtId="0" fontId="75" fillId="0" borderId="0" xfId="0" applyFont="1"/>
    <xf numFmtId="0" fontId="74" fillId="0" borderId="0" xfId="0" applyFont="1" applyAlignment="1">
      <alignment horizontal="center" vertical="center" wrapText="1"/>
    </xf>
    <xf numFmtId="0" fontId="74" fillId="0" borderId="0" xfId="0" applyFont="1" applyAlignment="1">
      <alignment vertical="center" wrapText="1"/>
    </xf>
    <xf numFmtId="0" fontId="76" fillId="0" borderId="0" xfId="0" applyFont="1" applyAlignment="1">
      <alignment vertical="center"/>
    </xf>
    <xf numFmtId="0" fontId="74" fillId="0" borderId="0" xfId="0" applyFont="1"/>
    <xf numFmtId="0" fontId="77" fillId="0" borderId="0" xfId="0" applyFont="1" applyAlignment="1" applyProtection="1">
      <alignment horizontal="left" vertical="center"/>
      <protection locked="0"/>
    </xf>
    <xf numFmtId="0" fontId="77" fillId="0" borderId="0" xfId="0" applyFont="1" applyAlignment="1" applyProtection="1">
      <alignment vertical="center"/>
      <protection locked="0"/>
    </xf>
    <xf numFmtId="0" fontId="79" fillId="0" borderId="0" xfId="0" applyFont="1" applyProtection="1">
      <protection locked="0"/>
    </xf>
    <xf numFmtId="0" fontId="80" fillId="0" borderId="0" xfId="0" applyFont="1" applyProtection="1">
      <protection locked="0"/>
    </xf>
    <xf numFmtId="0" fontId="61" fillId="0" borderId="0" xfId="0" applyFont="1" applyProtection="1">
      <protection locked="0"/>
    </xf>
    <xf numFmtId="0" fontId="77" fillId="0" borderId="22" xfId="0" applyFont="1" applyBorder="1" applyAlignment="1" applyProtection="1">
      <alignment vertical="center"/>
      <protection locked="0"/>
    </xf>
    <xf numFmtId="0" fontId="79" fillId="0" borderId="22" xfId="0" applyFont="1" applyBorder="1" applyProtection="1">
      <protection locked="0"/>
    </xf>
    <xf numFmtId="0" fontId="77" fillId="0" borderId="22" xfId="0" applyFont="1" applyBorder="1" applyAlignment="1" applyProtection="1">
      <alignment horizontal="left" vertical="center"/>
      <protection locked="0"/>
    </xf>
    <xf numFmtId="0" fontId="81" fillId="0" borderId="16" xfId="108" applyFont="1" applyBorder="1" applyAlignment="1">
      <alignment horizontal="center" vertical="center" wrapText="1"/>
    </xf>
    <xf numFmtId="0" fontId="82" fillId="0" borderId="16" xfId="108" applyFont="1" applyBorder="1" applyAlignment="1">
      <alignment horizontal="left" vertical="center" wrapText="1"/>
    </xf>
    <xf numFmtId="0" fontId="84" fillId="0" borderId="16" xfId="108" applyFont="1" applyBorder="1"/>
    <xf numFmtId="0" fontId="82" fillId="0" borderId="16" xfId="108" applyFont="1" applyBorder="1" applyAlignment="1">
      <alignment vertical="center" wrapText="1"/>
    </xf>
    <xf numFmtId="0" fontId="84" fillId="0" borderId="16" xfId="108" applyFont="1" applyBorder="1" applyAlignment="1">
      <alignment vertical="top"/>
    </xf>
    <xf numFmtId="0" fontId="85" fillId="0" borderId="16" xfId="108" applyFont="1" applyBorder="1" applyAlignment="1">
      <alignment horizontal="justify" vertical="top"/>
    </xf>
    <xf numFmtId="0" fontId="84" fillId="0" borderId="16" xfId="108" applyFont="1" applyBorder="1" applyAlignment="1">
      <alignment horizontal="justify" vertical="top"/>
    </xf>
    <xf numFmtId="0" fontId="75" fillId="0" borderId="0" xfId="108" applyFont="1"/>
    <xf numFmtId="0" fontId="77" fillId="0" borderId="0" xfId="108" applyFont="1" applyAlignment="1">
      <alignment horizontal="right" vertical="center"/>
    </xf>
    <xf numFmtId="0" fontId="77" fillId="0" borderId="0" xfId="108" applyFont="1" applyAlignment="1">
      <alignment vertical="center"/>
    </xf>
    <xf numFmtId="0" fontId="79" fillId="0" borderId="0" xfId="108" applyFont="1"/>
    <xf numFmtId="0" fontId="61" fillId="0" borderId="0" xfId="108" applyFont="1"/>
    <xf numFmtId="0" fontId="77" fillId="0" borderId="22" xfId="108" applyFont="1" applyBorder="1" applyAlignment="1">
      <alignment vertical="center"/>
    </xf>
    <xf numFmtId="0" fontId="69" fillId="35" borderId="23" xfId="108" applyFont="1" applyFill="1" applyBorder="1" applyAlignment="1">
      <alignment horizontal="center" vertical="center"/>
    </xf>
    <xf numFmtId="0" fontId="75" fillId="0" borderId="0" xfId="0" applyFont="1" applyProtection="1">
      <protection locked="0"/>
    </xf>
    <xf numFmtId="0" fontId="86" fillId="0" borderId="0" xfId="0" applyFont="1" applyProtection="1">
      <protection locked="0"/>
    </xf>
    <xf numFmtId="165" fontId="59" fillId="35" borderId="15" xfId="119" applyNumberFormat="1" applyFont="1" applyFill="1" applyBorder="1" applyAlignment="1">
      <alignment vertical="center"/>
    </xf>
    <xf numFmtId="0" fontId="59" fillId="35" borderId="25" xfId="0" applyFont="1" applyFill="1" applyBorder="1" applyAlignment="1">
      <alignment horizontal="center" vertical="center" wrapText="1"/>
    </xf>
    <xf numFmtId="0" fontId="83" fillId="0" borderId="16" xfId="0" applyFont="1" applyBorder="1" applyAlignment="1">
      <alignment horizontal="center" vertical="center"/>
    </xf>
    <xf numFmtId="165" fontId="84" fillId="0" borderId="16" xfId="119" applyNumberFormat="1" applyFont="1" applyBorder="1" applyAlignment="1">
      <alignment vertical="center"/>
    </xf>
    <xf numFmtId="165" fontId="84" fillId="0" borderId="24" xfId="119" applyNumberFormat="1" applyFont="1" applyBorder="1" applyAlignment="1">
      <alignment vertical="center"/>
    </xf>
    <xf numFmtId="0" fontId="83" fillId="0" borderId="16" xfId="0" applyFont="1" applyBorder="1" applyAlignment="1">
      <alignment horizontal="center" vertical="center" wrapText="1"/>
    </xf>
    <xf numFmtId="4" fontId="84" fillId="0" borderId="16" xfId="0" applyNumberFormat="1" applyFont="1" applyBorder="1" applyAlignment="1">
      <alignment horizontal="center" vertical="center" wrapText="1"/>
    </xf>
    <xf numFmtId="165" fontId="84" fillId="0" borderId="16" xfId="119" applyNumberFormat="1" applyFont="1" applyBorder="1" applyAlignment="1">
      <alignment vertical="center" wrapText="1"/>
    </xf>
    <xf numFmtId="4" fontId="59" fillId="35" borderId="15" xfId="0" applyNumberFormat="1" applyFont="1" applyFill="1" applyBorder="1" applyAlignment="1">
      <alignment horizontal="center" vertical="center"/>
    </xf>
    <xf numFmtId="0" fontId="66" fillId="35" borderId="15" xfId="0" applyFont="1" applyFill="1" applyBorder="1" applyAlignment="1">
      <alignment horizontal="center" vertical="center" wrapText="1"/>
    </xf>
    <xf numFmtId="0" fontId="59" fillId="35" borderId="23" xfId="0" applyFont="1" applyFill="1" applyBorder="1" applyAlignment="1">
      <alignment horizontal="center" vertical="center" wrapText="1"/>
    </xf>
    <xf numFmtId="0" fontId="68" fillId="35" borderId="26" xfId="108" applyFont="1" applyFill="1" applyBorder="1" applyAlignment="1">
      <alignment horizontal="left" vertical="center" wrapText="1"/>
    </xf>
    <xf numFmtId="0" fontId="71" fillId="35" borderId="34" xfId="0" applyFont="1" applyFill="1" applyBorder="1" applyAlignment="1">
      <alignment horizontal="center" vertical="center" wrapText="1"/>
    </xf>
    <xf numFmtId="0" fontId="71" fillId="35" borderId="35" xfId="0" applyFont="1" applyFill="1" applyBorder="1" applyAlignment="1">
      <alignment horizontal="center" vertical="center" wrapText="1"/>
    </xf>
    <xf numFmtId="0" fontId="91" fillId="0" borderId="16" xfId="110" quotePrefix="1" applyFont="1" applyBorder="1" applyAlignment="1">
      <alignment vertical="center" wrapText="1"/>
    </xf>
    <xf numFmtId="0" fontId="91" fillId="34" borderId="16" xfId="109" applyFont="1" applyFill="1" applyBorder="1" applyAlignment="1">
      <alignment vertical="center" wrapText="1"/>
    </xf>
    <xf numFmtId="43" fontId="84" fillId="34" borderId="16" xfId="111" applyFont="1" applyFill="1" applyBorder="1" applyAlignment="1">
      <alignment horizontal="justify" vertical="top" wrapText="1"/>
    </xf>
    <xf numFmtId="0" fontId="59" fillId="35" borderId="31" xfId="0" applyFont="1" applyFill="1" applyBorder="1" applyAlignment="1">
      <alignment horizontal="center" vertical="center" wrapText="1"/>
    </xf>
    <xf numFmtId="0" fontId="59" fillId="35" borderId="38" xfId="0" applyFont="1" applyFill="1" applyBorder="1" applyAlignment="1">
      <alignment horizontal="center" vertical="center"/>
    </xf>
    <xf numFmtId="0" fontId="59" fillId="35" borderId="29" xfId="0" applyFont="1" applyFill="1" applyBorder="1" applyAlignment="1">
      <alignment horizontal="center" wrapText="1"/>
    </xf>
    <xf numFmtId="4" fontId="59" fillId="35" borderId="31" xfId="0" applyNumberFormat="1" applyFont="1" applyFill="1" applyBorder="1" applyAlignment="1">
      <alignment horizontal="center" vertical="center" wrapText="1"/>
    </xf>
    <xf numFmtId="0" fontId="83" fillId="0" borderId="16" xfId="0" applyFont="1" applyBorder="1" applyAlignment="1">
      <alignment horizontal="justify" vertical="center"/>
    </xf>
    <xf numFmtId="43" fontId="83" fillId="0" borderId="16" xfId="0" applyNumberFormat="1" applyFont="1" applyBorder="1" applyAlignment="1">
      <alignment horizontal="justify" vertical="center"/>
    </xf>
    <xf numFmtId="0" fontId="84" fillId="0" borderId="16" xfId="0" applyFont="1" applyBorder="1" applyAlignment="1">
      <alignment horizontal="justify" vertical="center"/>
    </xf>
    <xf numFmtId="0" fontId="59" fillId="35" borderId="41" xfId="0" applyFont="1" applyFill="1" applyBorder="1" applyAlignment="1">
      <alignment horizontal="left" vertical="center"/>
    </xf>
    <xf numFmtId="0" fontId="59" fillId="35" borderId="42" xfId="0" applyFont="1" applyFill="1" applyBorder="1" applyAlignment="1">
      <alignment horizontal="left" vertical="center"/>
    </xf>
    <xf numFmtId="0" fontId="59" fillId="35" borderId="32" xfId="108" applyFont="1" applyFill="1" applyBorder="1" applyAlignment="1" applyProtection="1">
      <alignment horizontal="center" vertical="center" wrapText="1"/>
      <protection locked="0"/>
    </xf>
    <xf numFmtId="0" fontId="59" fillId="35" borderId="29" xfId="108" applyFont="1" applyFill="1" applyBorder="1" applyAlignment="1" applyProtection="1">
      <alignment horizontal="center" vertical="center" wrapText="1"/>
      <protection locked="0"/>
    </xf>
    <xf numFmtId="0" fontId="59" fillId="35" borderId="41" xfId="0" applyFont="1" applyFill="1" applyBorder="1" applyAlignment="1">
      <alignment vertical="center"/>
    </xf>
    <xf numFmtId="0" fontId="59" fillId="35" borderId="43" xfId="0" applyFont="1" applyFill="1" applyBorder="1" applyAlignment="1">
      <alignment vertical="center"/>
    </xf>
    <xf numFmtId="0" fontId="59" fillId="35" borderId="44" xfId="0" applyFont="1" applyFill="1" applyBorder="1" applyAlignment="1">
      <alignment horizontal="left" vertical="center"/>
    </xf>
    <xf numFmtId="0" fontId="84" fillId="0" borderId="27" xfId="0" applyFont="1" applyBorder="1" applyAlignment="1">
      <alignment horizontal="justify" vertical="center"/>
    </xf>
    <xf numFmtId="170" fontId="84" fillId="0" borderId="27" xfId="0" applyNumberFormat="1" applyFont="1" applyBorder="1" applyAlignment="1">
      <alignment horizontal="justify" vertical="center"/>
    </xf>
    <xf numFmtId="1" fontId="84" fillId="0" borderId="27" xfId="0" applyNumberFormat="1" applyFont="1" applyBorder="1" applyAlignment="1">
      <alignment horizontal="justify" vertical="center"/>
    </xf>
    <xf numFmtId="0" fontId="83" fillId="0" borderId="27" xfId="0" applyFont="1" applyBorder="1" applyAlignment="1">
      <alignment horizontal="center" vertical="center"/>
    </xf>
    <xf numFmtId="0" fontId="84" fillId="0" borderId="17" xfId="0" applyFont="1" applyBorder="1" applyAlignment="1">
      <alignment horizontal="justify" vertical="center"/>
    </xf>
    <xf numFmtId="1" fontId="84" fillId="0" borderId="17" xfId="0" applyNumberFormat="1" applyFont="1" applyBorder="1" applyAlignment="1">
      <alignment horizontal="justify" vertical="center"/>
    </xf>
    <xf numFmtId="43" fontId="84" fillId="0" borderId="17" xfId="0" applyNumberFormat="1" applyFont="1" applyBorder="1" applyAlignment="1">
      <alignment horizontal="justify" vertical="center"/>
    </xf>
    <xf numFmtId="0" fontId="83" fillId="0" borderId="16" xfId="6" applyFont="1" applyBorder="1" applyAlignment="1">
      <alignment vertical="center" wrapText="1"/>
    </xf>
    <xf numFmtId="0" fontId="83" fillId="0" borderId="16" xfId="6" applyFont="1" applyBorder="1" applyAlignment="1">
      <alignment horizontal="justify" vertical="center" wrapText="1"/>
    </xf>
    <xf numFmtId="0" fontId="83" fillId="0" borderId="16" xfId="6" applyFont="1" applyBorder="1" applyAlignment="1">
      <alignment horizontal="center" vertical="center" wrapText="1"/>
    </xf>
    <xf numFmtId="0" fontId="59" fillId="35" borderId="42" xfId="0" applyFont="1" applyFill="1" applyBorder="1" applyAlignment="1">
      <alignment vertical="center"/>
    </xf>
    <xf numFmtId="43" fontId="83" fillId="0" borderId="17" xfId="4" applyFont="1" applyBorder="1" applyAlignment="1">
      <alignment horizontal="center" vertical="center" wrapText="1"/>
    </xf>
    <xf numFmtId="0" fontId="59" fillId="35" borderId="29" xfId="6" applyFont="1" applyFill="1" applyBorder="1" applyAlignment="1">
      <alignment horizontal="center" vertical="center" wrapText="1"/>
    </xf>
    <xf numFmtId="0" fontId="59" fillId="35" borderId="31" xfId="6" applyFont="1" applyFill="1" applyBorder="1" applyAlignment="1">
      <alignment horizontal="center" vertical="center" wrapText="1"/>
    </xf>
    <xf numFmtId="0" fontId="59" fillId="35" borderId="30" xfId="6" applyFont="1" applyFill="1" applyBorder="1" applyAlignment="1">
      <alignment horizontal="center" vertical="center" wrapText="1"/>
    </xf>
    <xf numFmtId="0" fontId="59" fillId="35" borderId="23" xfId="7" applyFont="1" applyFill="1" applyBorder="1" applyAlignment="1">
      <alignment horizontal="center" vertical="center" wrapText="1"/>
    </xf>
    <xf numFmtId="0" fontId="94" fillId="0" borderId="47" xfId="105" applyFont="1" applyBorder="1" applyAlignment="1">
      <alignment vertical="center"/>
    </xf>
    <xf numFmtId="49" fontId="93" fillId="0" borderId="48" xfId="105" applyNumberFormat="1" applyFont="1" applyBorder="1" applyAlignment="1">
      <alignment horizontal="center" vertical="center"/>
    </xf>
    <xf numFmtId="49" fontId="93" fillId="0" borderId="45" xfId="105" applyNumberFormat="1" applyFont="1" applyBorder="1" applyAlignment="1">
      <alignment horizontal="center" vertical="center"/>
    </xf>
    <xf numFmtId="0" fontId="93" fillId="0" borderId="49" xfId="105" applyFont="1" applyBorder="1" applyAlignment="1">
      <alignment vertical="center"/>
    </xf>
    <xf numFmtId="0" fontId="93" fillId="0" borderId="49" xfId="104" applyFont="1" applyBorder="1" applyAlignment="1" applyProtection="1">
      <alignment horizontal="left" vertical="center" indent="1"/>
      <protection locked="0"/>
    </xf>
    <xf numFmtId="0" fontId="92" fillId="0" borderId="49" xfId="105" applyFont="1" applyBorder="1" applyAlignment="1">
      <alignment horizontal="left" vertical="center" indent="2"/>
    </xf>
    <xf numFmtId="0" fontId="93" fillId="0" borderId="49" xfId="104" applyFont="1" applyBorder="1" applyAlignment="1" applyProtection="1">
      <alignment horizontal="left" vertical="center" wrapText="1" indent="1"/>
      <protection locked="0"/>
    </xf>
    <xf numFmtId="0" fontId="92" fillId="34" borderId="50" xfId="106" applyFont="1" applyFill="1" applyBorder="1" applyAlignment="1">
      <alignment vertical="center"/>
    </xf>
    <xf numFmtId="43" fontId="84" fillId="0" borderId="22" xfId="107" applyFont="1" applyBorder="1" applyAlignment="1">
      <alignment horizontal="center" vertical="center"/>
    </xf>
    <xf numFmtId="43" fontId="84" fillId="0" borderId="46" xfId="107" applyFont="1" applyBorder="1" applyAlignment="1">
      <alignment horizontal="center" vertical="center"/>
    </xf>
    <xf numFmtId="0" fontId="36" fillId="0" borderId="0" xfId="105" applyFont="1" applyAlignment="1">
      <alignment horizontal="center" vertical="center"/>
    </xf>
    <xf numFmtId="0" fontId="37" fillId="0" borderId="0" xfId="105" applyFont="1" applyAlignment="1">
      <alignment horizontal="center" vertical="center"/>
    </xf>
    <xf numFmtId="0" fontId="59" fillId="35" borderId="53" xfId="105" applyFont="1" applyFill="1" applyBorder="1" applyAlignment="1">
      <alignment horizontal="center" vertical="center"/>
    </xf>
    <xf numFmtId="0" fontId="59" fillId="35" borderId="54" xfId="105" applyFont="1" applyFill="1" applyBorder="1" applyAlignment="1">
      <alignment horizontal="center" vertical="center"/>
    </xf>
    <xf numFmtId="0" fontId="59" fillId="35" borderId="23" xfId="105" applyFont="1" applyFill="1" applyBorder="1" applyAlignment="1">
      <alignment horizontal="center" vertical="center"/>
    </xf>
    <xf numFmtId="0" fontId="59" fillId="35" borderId="23" xfId="106" applyFont="1" applyFill="1" applyBorder="1" applyAlignment="1">
      <alignment horizontal="center" vertical="center" wrapText="1"/>
    </xf>
    <xf numFmtId="0" fontId="59" fillId="35" borderId="23" xfId="106" applyFont="1" applyFill="1" applyBorder="1" applyAlignment="1">
      <alignment horizontal="center" vertical="center"/>
    </xf>
    <xf numFmtId="0" fontId="59" fillId="35" borderId="55" xfId="105" applyFont="1" applyFill="1" applyBorder="1" applyAlignment="1">
      <alignment horizontal="center" vertical="center"/>
    </xf>
    <xf numFmtId="0" fontId="59" fillId="35" borderId="57" xfId="105" applyFont="1" applyFill="1" applyBorder="1" applyAlignment="1">
      <alignment horizontal="center" vertical="center"/>
    </xf>
    <xf numFmtId="0" fontId="59" fillId="35" borderId="57" xfId="106" applyFont="1" applyFill="1" applyBorder="1" applyAlignment="1">
      <alignment horizontal="center" vertical="center" wrapText="1"/>
    </xf>
    <xf numFmtId="0" fontId="59" fillId="35" borderId="57" xfId="106" applyFont="1" applyFill="1" applyBorder="1" applyAlignment="1">
      <alignment horizontal="center" vertical="center"/>
    </xf>
    <xf numFmtId="0" fontId="77" fillId="0" borderId="0" xfId="108" applyFont="1" applyAlignment="1">
      <alignment horizontal="center" vertical="center"/>
    </xf>
    <xf numFmtId="0" fontId="81" fillId="0" borderId="16" xfId="108" applyFont="1" applyBorder="1" applyAlignment="1">
      <alignment horizontal="center" vertical="center"/>
    </xf>
    <xf numFmtId="0" fontId="54" fillId="0" borderId="0" xfId="108" applyFont="1" applyAlignment="1">
      <alignment horizontal="center" vertical="center" wrapText="1"/>
    </xf>
    <xf numFmtId="0" fontId="77" fillId="0" borderId="22" xfId="108" applyFont="1" applyBorder="1" applyAlignment="1">
      <alignment horizontal="center" vertical="center"/>
    </xf>
    <xf numFmtId="0" fontId="35" fillId="0" borderId="0" xfId="112" applyFont="1"/>
    <xf numFmtId="0" fontId="41" fillId="0" borderId="0" xfId="112" applyFont="1"/>
    <xf numFmtId="0" fontId="36" fillId="0" borderId="0" xfId="112" applyFont="1" applyAlignment="1">
      <alignment horizontal="left" vertical="center"/>
    </xf>
    <xf numFmtId="0" fontId="36" fillId="0" borderId="0" xfId="112" applyFont="1" applyAlignment="1">
      <alignment horizontal="center" vertical="center"/>
    </xf>
    <xf numFmtId="0" fontId="36" fillId="0" borderId="1" xfId="112" quotePrefix="1" applyFont="1" applyBorder="1" applyAlignment="1">
      <alignment horizontal="justify" vertical="center"/>
    </xf>
    <xf numFmtId="41" fontId="36" fillId="0" borderId="1" xfId="112" quotePrefix="1" applyNumberFormat="1" applyFont="1" applyBorder="1" applyAlignment="1">
      <alignment horizontal="center" vertical="center"/>
    </xf>
    <xf numFmtId="0" fontId="36" fillId="0" borderId="1" xfId="112" quotePrefix="1" applyFont="1" applyBorder="1" applyAlignment="1">
      <alignment horizontal="center" vertical="center"/>
    </xf>
    <xf numFmtId="0" fontId="38" fillId="0" borderId="0" xfId="112" applyFont="1" applyAlignment="1">
      <alignment vertical="center"/>
    </xf>
    <xf numFmtId="0" fontId="37" fillId="0" borderId="1" xfId="112" applyFont="1" applyBorder="1" applyAlignment="1">
      <alignment horizontal="justify" vertical="center"/>
    </xf>
    <xf numFmtId="41" fontId="37" fillId="0" borderId="1" xfId="112" applyNumberFormat="1" applyFont="1" applyBorder="1" applyAlignment="1" applyProtection="1">
      <alignment horizontal="center" vertical="center"/>
      <protection locked="0"/>
    </xf>
    <xf numFmtId="164" fontId="37" fillId="0" borderId="1" xfId="115" applyNumberFormat="1" applyFont="1" applyBorder="1" applyAlignment="1" applyProtection="1">
      <alignment horizontal="center" vertical="center"/>
    </xf>
    <xf numFmtId="41" fontId="37" fillId="0" borderId="1" xfId="112" applyNumberFormat="1" applyFont="1" applyBorder="1" applyAlignment="1">
      <alignment vertical="center"/>
    </xf>
    <xf numFmtId="41" fontId="37" fillId="0" borderId="1" xfId="115" applyNumberFormat="1" applyFont="1" applyBorder="1" applyAlignment="1">
      <alignment vertical="center"/>
    </xf>
    <xf numFmtId="0" fontId="40" fillId="0" borderId="0" xfId="112" applyFont="1" applyAlignment="1">
      <alignment horizontal="justify" vertical="center"/>
    </xf>
    <xf numFmtId="41" fontId="40" fillId="0" borderId="0" xfId="112" applyNumberFormat="1" applyFont="1" applyAlignment="1">
      <alignment vertical="center"/>
    </xf>
    <xf numFmtId="41" fontId="40" fillId="0" borderId="0" xfId="115" applyNumberFormat="1" applyFont="1" applyBorder="1" applyAlignment="1">
      <alignment vertical="center"/>
    </xf>
    <xf numFmtId="165" fontId="40" fillId="0" borderId="0" xfId="115" applyNumberFormat="1" applyFont="1" applyBorder="1" applyAlignment="1">
      <alignment vertical="center"/>
    </xf>
    <xf numFmtId="43" fontId="40" fillId="0" borderId="0" xfId="115" applyFont="1" applyBorder="1" applyAlignment="1">
      <alignment vertical="center"/>
    </xf>
    <xf numFmtId="0" fontId="40" fillId="0" borderId="0" xfId="112" applyFont="1" applyAlignment="1">
      <alignment vertical="center"/>
    </xf>
    <xf numFmtId="164" fontId="40" fillId="0" borderId="0" xfId="115" applyNumberFormat="1" applyFont="1" applyBorder="1" applyAlignment="1">
      <alignment vertical="center"/>
    </xf>
    <xf numFmtId="0" fontId="46" fillId="0" borderId="0" xfId="112" applyFont="1"/>
    <xf numFmtId="0" fontId="49" fillId="0" borderId="0" xfId="112" applyFont="1" applyAlignment="1">
      <alignment horizontal="left" vertical="top"/>
    </xf>
    <xf numFmtId="0" fontId="44" fillId="0" borderId="0" xfId="112" applyFont="1" applyAlignment="1">
      <alignment horizontal="left" vertical="top"/>
    </xf>
    <xf numFmtId="0" fontId="45" fillId="0" borderId="0" xfId="112" applyFont="1" applyAlignment="1">
      <alignment horizontal="left" vertical="top"/>
    </xf>
    <xf numFmtId="0" fontId="44" fillId="0" borderId="0" xfId="112" applyFont="1" applyAlignment="1">
      <alignment horizontal="left" vertical="top" indent="9"/>
    </xf>
    <xf numFmtId="11" fontId="35" fillId="0" borderId="0" xfId="112" applyNumberFormat="1" applyFont="1"/>
    <xf numFmtId="0" fontId="59" fillId="35" borderId="15" xfId="112" applyFont="1" applyFill="1" applyBorder="1" applyAlignment="1">
      <alignment horizontal="center" vertical="center" wrapText="1"/>
    </xf>
    <xf numFmtId="0" fontId="59" fillId="35" borderId="23" xfId="108" applyFont="1" applyFill="1" applyBorder="1" applyAlignment="1" applyProtection="1">
      <alignment horizontal="center" vertical="center" wrapText="1"/>
      <protection locked="0"/>
    </xf>
    <xf numFmtId="0" fontId="59" fillId="35" borderId="67" xfId="0" applyFont="1" applyFill="1" applyBorder="1" applyAlignment="1">
      <alignment horizontal="center" vertical="center" wrapText="1"/>
    </xf>
    <xf numFmtId="0" fontId="66" fillId="35" borderId="23" xfId="7" applyFont="1" applyFill="1" applyBorder="1" applyAlignment="1">
      <alignment horizontal="center" vertical="center" wrapText="1"/>
    </xf>
    <xf numFmtId="165" fontId="83" fillId="0" borderId="0" xfId="107" applyNumberFormat="1" applyFont="1" applyBorder="1" applyAlignment="1">
      <alignment horizontal="center" vertical="center"/>
    </xf>
    <xf numFmtId="165" fontId="83" fillId="0" borderId="37" xfId="107" applyNumberFormat="1" applyFont="1" applyBorder="1" applyAlignment="1">
      <alignment horizontal="center" vertical="center"/>
    </xf>
    <xf numFmtId="165" fontId="84" fillId="0" borderId="0" xfId="107" applyNumberFormat="1" applyFont="1" applyBorder="1" applyAlignment="1">
      <alignment horizontal="center" vertical="center"/>
    </xf>
    <xf numFmtId="165" fontId="84" fillId="0" borderId="37" xfId="107" applyNumberFormat="1" applyFont="1" applyBorder="1" applyAlignment="1">
      <alignment horizontal="center" vertical="center"/>
    </xf>
    <xf numFmtId="0" fontId="83" fillId="0" borderId="0" xfId="0" applyFont="1" applyAlignment="1">
      <alignment horizontal="center"/>
    </xf>
    <xf numFmtId="2" fontId="84" fillId="0" borderId="0" xfId="0" applyNumberFormat="1" applyFont="1"/>
    <xf numFmtId="0" fontId="84" fillId="0" borderId="0" xfId="0" applyFont="1"/>
    <xf numFmtId="0" fontId="37" fillId="0" borderId="0" xfId="0" applyFont="1"/>
    <xf numFmtId="0" fontId="66" fillId="35" borderId="31" xfId="0" applyFont="1" applyFill="1" applyBorder="1" applyAlignment="1">
      <alignment horizontal="center" vertical="center" wrapText="1"/>
    </xf>
    <xf numFmtId="0" fontId="38" fillId="0" borderId="0" xfId="0" applyFont="1" applyAlignment="1">
      <alignment horizontal="justify" vertical="center"/>
    </xf>
    <xf numFmtId="172" fontId="84" fillId="0" borderId="16" xfId="0" applyNumberFormat="1" applyFont="1" applyBorder="1" applyAlignment="1">
      <alignment horizontal="right" vertical="center"/>
    </xf>
    <xf numFmtId="172" fontId="84" fillId="0" borderId="16" xfId="0" applyNumberFormat="1" applyFont="1" applyBorder="1" applyAlignment="1">
      <alignment horizontal="center" vertical="center"/>
    </xf>
    <xf numFmtId="1" fontId="84" fillId="0" borderId="16" xfId="0" applyNumberFormat="1" applyFont="1" applyBorder="1" applyAlignment="1">
      <alignment horizontal="center" vertical="center"/>
    </xf>
    <xf numFmtId="0" fontId="63" fillId="0" borderId="0" xfId="0" applyFont="1" applyAlignment="1">
      <alignment horizontal="justify" vertical="center"/>
    </xf>
    <xf numFmtId="172" fontId="84" fillId="0" borderId="16" xfId="0" applyNumberFormat="1" applyFont="1" applyBorder="1" applyAlignment="1">
      <alignment horizontal="right" vertical="center" wrapText="1"/>
    </xf>
    <xf numFmtId="0" fontId="35" fillId="0" borderId="0" xfId="0" applyFont="1" applyAlignment="1">
      <alignment wrapText="1"/>
    </xf>
    <xf numFmtId="1" fontId="35" fillId="0" borderId="0" xfId="0" applyNumberFormat="1" applyFont="1"/>
    <xf numFmtId="0" fontId="45" fillId="0" borderId="0" xfId="0" applyFont="1" applyAlignment="1">
      <alignment horizontal="left" vertical="top" wrapText="1"/>
    </xf>
    <xf numFmtId="1" fontId="45" fillId="0" borderId="0" xfId="0" applyNumberFormat="1" applyFont="1" applyAlignment="1">
      <alignment vertical="top"/>
    </xf>
    <xf numFmtId="0" fontId="44" fillId="0" borderId="0" xfId="0" applyFont="1" applyAlignment="1">
      <alignment horizontal="left" vertical="top" wrapText="1"/>
    </xf>
    <xf numFmtId="1" fontId="44" fillId="0" borderId="0" xfId="0" applyNumberFormat="1" applyFont="1" applyAlignment="1">
      <alignment vertical="top"/>
    </xf>
    <xf numFmtId="49" fontId="61" fillId="0" borderId="0" xfId="0" applyNumberFormat="1" applyFont="1"/>
    <xf numFmtId="49" fontId="83" fillId="0" borderId="0" xfId="0" applyNumberFormat="1" applyFont="1" applyAlignment="1">
      <alignment horizontal="center"/>
    </xf>
    <xf numFmtId="49" fontId="84" fillId="0" borderId="0" xfId="0" applyNumberFormat="1" applyFont="1"/>
    <xf numFmtId="49" fontId="59" fillId="35" borderId="15" xfId="0" applyNumberFormat="1" applyFont="1" applyFill="1" applyBorder="1" applyAlignment="1">
      <alignment horizontal="center" vertical="center" wrapText="1"/>
    </xf>
    <xf numFmtId="49" fontId="96" fillId="0" borderId="0" xfId="0" applyNumberFormat="1" applyFont="1"/>
    <xf numFmtId="49" fontId="97" fillId="0" borderId="0" xfId="0" applyNumberFormat="1" applyFont="1" applyAlignment="1">
      <alignment horizontal="left" vertical="top"/>
    </xf>
    <xf numFmtId="49" fontId="97" fillId="0" borderId="0" xfId="0" applyNumberFormat="1" applyFont="1" applyAlignment="1">
      <alignment horizontal="center" vertical="top"/>
    </xf>
    <xf numFmtId="49" fontId="98" fillId="0" borderId="0" xfId="0" applyNumberFormat="1" applyFont="1" applyAlignment="1">
      <alignment horizontal="left" vertical="top" indent="9"/>
    </xf>
    <xf numFmtId="49" fontId="98" fillId="0" borderId="0" xfId="0" applyNumberFormat="1" applyFont="1" applyAlignment="1">
      <alignment horizontal="center" vertical="top"/>
    </xf>
    <xf numFmtId="0" fontId="59" fillId="35" borderId="47" xfId="0" applyFont="1" applyFill="1" applyBorder="1" applyAlignment="1">
      <alignment vertical="center"/>
    </xf>
    <xf numFmtId="0" fontId="35" fillId="0" borderId="0" xfId="112" applyFont="1" applyAlignment="1">
      <alignment horizontal="center" vertical="center"/>
    </xf>
    <xf numFmtId="0" fontId="39" fillId="34" borderId="0" xfId="109" applyFont="1" applyFill="1" applyAlignment="1">
      <alignment horizontal="center" vertical="center"/>
    </xf>
    <xf numFmtId="0" fontId="48" fillId="0" borderId="0" xfId="109" applyFont="1" applyAlignment="1">
      <alignment horizontal="center" vertical="center"/>
    </xf>
    <xf numFmtId="172" fontId="91" fillId="34" borderId="16" xfId="118" applyNumberFormat="1" applyFont="1" applyFill="1" applyBorder="1" applyAlignment="1">
      <alignment horizontal="center" vertical="center" wrapText="1"/>
    </xf>
    <xf numFmtId="0" fontId="84" fillId="0" borderId="27" xfId="0" applyFont="1" applyBorder="1" applyAlignment="1">
      <alignment horizontal="justify" vertical="top"/>
    </xf>
    <xf numFmtId="0" fontId="84" fillId="0" borderId="37" xfId="0" applyFont="1" applyBorder="1" applyAlignment="1">
      <alignment horizontal="justify" vertical="top"/>
    </xf>
    <xf numFmtId="169" fontId="84" fillId="0" borderId="37" xfId="0" applyNumberFormat="1" applyFont="1" applyBorder="1"/>
    <xf numFmtId="43" fontId="84" fillId="0" borderId="37" xfId="0" applyNumberFormat="1" applyFont="1" applyBorder="1"/>
    <xf numFmtId="0" fontId="93" fillId="0" borderId="37" xfId="0" quotePrefix="1" applyFont="1" applyBorder="1" applyAlignment="1">
      <alignment horizontal="center"/>
    </xf>
    <xf numFmtId="0" fontId="84" fillId="0" borderId="37" xfId="0" applyFont="1" applyBorder="1" applyAlignment="1">
      <alignment horizontal="justify" vertical="center"/>
    </xf>
    <xf numFmtId="0" fontId="83" fillId="0" borderId="27" xfId="0" applyFont="1" applyBorder="1" applyAlignment="1">
      <alignment horizontal="center"/>
    </xf>
    <xf numFmtId="0" fontId="83" fillId="0" borderId="37" xfId="0" applyFont="1" applyBorder="1" applyAlignment="1">
      <alignment horizontal="center"/>
    </xf>
    <xf numFmtId="0" fontId="84" fillId="0" borderId="27" xfId="0" applyFont="1" applyBorder="1"/>
    <xf numFmtId="0" fontId="84" fillId="0" borderId="37" xfId="0" applyFont="1" applyBorder="1"/>
    <xf numFmtId="0" fontId="84" fillId="0" borderId="17" xfId="0" applyFont="1" applyBorder="1"/>
    <xf numFmtId="0" fontId="84" fillId="0" borderId="46" xfId="0" applyFont="1" applyBorder="1"/>
    <xf numFmtId="169" fontId="84" fillId="0" borderId="46" xfId="0" applyNumberFormat="1" applyFont="1" applyBorder="1"/>
    <xf numFmtId="0" fontId="93" fillId="0" borderId="46" xfId="0" quotePrefix="1" applyFont="1" applyBorder="1" applyAlignment="1">
      <alignment horizontal="center"/>
    </xf>
    <xf numFmtId="0" fontId="84" fillId="0" borderId="16" xfId="108" applyFont="1" applyBorder="1" applyAlignment="1">
      <alignment horizontal="center" vertical="center"/>
    </xf>
    <xf numFmtId="0" fontId="84" fillId="0" borderId="16" xfId="0" applyFont="1" applyBorder="1" applyAlignment="1">
      <alignment vertical="center" wrapText="1"/>
    </xf>
    <xf numFmtId="0" fontId="84" fillId="0" borderId="16" xfId="0" applyFont="1" applyBorder="1" applyAlignment="1">
      <alignment horizontal="center" vertical="center" wrapText="1"/>
    </xf>
    <xf numFmtId="172" fontId="84" fillId="0" borderId="16" xfId="0" applyNumberFormat="1" applyFont="1" applyBorder="1" applyAlignment="1">
      <alignment horizontal="justify" vertical="center" wrapText="1"/>
    </xf>
    <xf numFmtId="0" fontId="84" fillId="0" borderId="16" xfId="110" quotePrefix="1" applyFont="1" applyBorder="1" applyAlignment="1">
      <alignment horizontal="justify" vertical="top" wrapText="1"/>
    </xf>
    <xf numFmtId="0" fontId="91" fillId="34" borderId="16" xfId="109" applyFont="1" applyFill="1" applyBorder="1" applyAlignment="1">
      <alignment horizontal="center" vertical="center" wrapText="1"/>
    </xf>
    <xf numFmtId="0" fontId="92" fillId="0" borderId="16" xfId="108" applyFont="1" applyBorder="1" applyAlignment="1" applyProtection="1">
      <alignment horizontal="center" vertical="center" wrapText="1"/>
      <protection locked="0"/>
    </xf>
    <xf numFmtId="0" fontId="84" fillId="0" borderId="16" xfId="0" quotePrefix="1" applyFont="1" applyBorder="1" applyAlignment="1">
      <alignment horizontal="center" vertical="center"/>
    </xf>
    <xf numFmtId="43" fontId="84" fillId="0" borderId="16" xfId="0" quotePrefix="1" applyNumberFormat="1" applyFont="1" applyBorder="1" applyAlignment="1">
      <alignment horizontal="center" vertical="center"/>
    </xf>
    <xf numFmtId="0" fontId="84" fillId="0" borderId="16" xfId="0" quotePrefix="1" applyFont="1" applyBorder="1" applyAlignment="1">
      <alignment horizontal="justify" vertical="center"/>
    </xf>
    <xf numFmtId="43" fontId="84" fillId="0" borderId="16" xfId="0" applyNumberFormat="1" applyFont="1" applyBorder="1" applyAlignment="1">
      <alignment horizontal="justify" vertical="center"/>
    </xf>
    <xf numFmtId="0" fontId="84" fillId="0" borderId="16" xfId="0" applyFont="1" applyBorder="1" applyAlignment="1">
      <alignment horizontal="justify"/>
    </xf>
    <xf numFmtId="43" fontId="84" fillId="0" borderId="16" xfId="0" applyNumberFormat="1" applyFont="1" applyBorder="1" applyAlignment="1">
      <alignment horizontal="justify"/>
    </xf>
    <xf numFmtId="43" fontId="84" fillId="0" borderId="16" xfId="4" applyFont="1" applyBorder="1" applyAlignment="1">
      <alignment horizontal="justify" vertical="center" wrapText="1"/>
    </xf>
    <xf numFmtId="0" fontId="84" fillId="0" borderId="16" xfId="6" applyFont="1" applyBorder="1" applyAlignment="1">
      <alignment horizontal="center" vertical="center" wrapText="1"/>
    </xf>
    <xf numFmtId="43" fontId="84" fillId="0" borderId="16" xfId="4" applyFont="1" applyBorder="1" applyAlignment="1">
      <alignment horizontal="center" vertical="center" wrapText="1"/>
    </xf>
    <xf numFmtId="0" fontId="84" fillId="0" borderId="24" xfId="7" applyFont="1" applyBorder="1" applyAlignment="1">
      <alignment vertical="center"/>
    </xf>
    <xf numFmtId="0" fontId="84" fillId="0" borderId="45" xfId="7" applyFont="1" applyBorder="1" applyAlignment="1">
      <alignment vertical="center"/>
    </xf>
    <xf numFmtId="0" fontId="84" fillId="0" borderId="45" xfId="7" applyFont="1" applyBorder="1" applyAlignment="1">
      <alignment horizontal="justify" vertical="center"/>
    </xf>
    <xf numFmtId="164" fontId="84" fillId="0" borderId="24" xfId="1" applyNumberFormat="1" applyFont="1" applyFill="1" applyBorder="1" applyAlignment="1">
      <alignment horizontal="center" vertical="center"/>
    </xf>
    <xf numFmtId="164" fontId="84" fillId="0" borderId="45" xfId="1" applyNumberFormat="1" applyFont="1" applyFill="1" applyBorder="1" applyAlignment="1">
      <alignment horizontal="center" vertical="center"/>
    </xf>
    <xf numFmtId="41" fontId="84" fillId="0" borderId="45" xfId="7" applyNumberFormat="1" applyFont="1" applyBorder="1" applyAlignment="1">
      <alignment horizontal="center" vertical="center"/>
    </xf>
    <xf numFmtId="41" fontId="84" fillId="0" borderId="0" xfId="7" applyNumberFormat="1" applyFont="1" applyAlignment="1">
      <alignment horizontal="center" vertical="center"/>
    </xf>
    <xf numFmtId="41" fontId="84" fillId="0" borderId="24" xfId="7" applyNumberFormat="1" applyFont="1" applyBorder="1" applyAlignment="1">
      <alignment horizontal="center" vertical="center"/>
    </xf>
    <xf numFmtId="164" fontId="84" fillId="0" borderId="45" xfId="1" applyNumberFormat="1" applyFont="1" applyBorder="1" applyAlignment="1">
      <alignment horizontal="center" vertical="center"/>
    </xf>
    <xf numFmtId="0" fontId="84" fillId="0" borderId="27" xfId="7" applyFont="1" applyBorder="1" applyAlignment="1">
      <alignment vertical="center"/>
    </xf>
    <xf numFmtId="0" fontId="84" fillId="0" borderId="37" xfId="7" applyFont="1" applyBorder="1" applyAlignment="1">
      <alignment vertical="center"/>
    </xf>
    <xf numFmtId="0" fontId="84" fillId="0" borderId="37" xfId="7" applyFont="1" applyBorder="1" applyAlignment="1">
      <alignment horizontal="justify" vertical="center"/>
    </xf>
    <xf numFmtId="164" fontId="84" fillId="0" borderId="27" xfId="1" applyNumberFormat="1" applyFont="1" applyFill="1" applyBorder="1" applyAlignment="1">
      <alignment vertical="center"/>
    </xf>
    <xf numFmtId="164" fontId="84" fillId="0" borderId="37" xfId="1" applyNumberFormat="1" applyFont="1" applyFill="1" applyBorder="1" applyAlignment="1">
      <alignment vertical="center"/>
    </xf>
    <xf numFmtId="43" fontId="84" fillId="0" borderId="37" xfId="1" applyFont="1" applyFill="1" applyBorder="1" applyAlignment="1">
      <alignment horizontal="center" vertical="center"/>
    </xf>
    <xf numFmtId="43" fontId="84" fillId="0" borderId="0" xfId="1" applyFont="1" applyFill="1" applyBorder="1" applyAlignment="1">
      <alignment horizontal="center" vertical="center"/>
    </xf>
    <xf numFmtId="43" fontId="84" fillId="0" borderId="27" xfId="1" applyFont="1" applyFill="1" applyBorder="1" applyAlignment="1">
      <alignment horizontal="center" vertical="center"/>
    </xf>
    <xf numFmtId="43" fontId="84" fillId="0" borderId="37" xfId="1" applyFont="1" applyFill="1" applyBorder="1" applyAlignment="1">
      <alignment vertical="center"/>
    </xf>
    <xf numFmtId="164" fontId="84" fillId="0" borderId="37" xfId="1" applyNumberFormat="1" applyFont="1" applyBorder="1" applyAlignment="1">
      <alignment horizontal="center" vertical="center"/>
    </xf>
    <xf numFmtId="164" fontId="84" fillId="0" borderId="27" xfId="1" applyNumberFormat="1" applyFont="1" applyBorder="1" applyAlignment="1">
      <alignment horizontal="center" vertical="center"/>
    </xf>
    <xf numFmtId="43" fontId="84" fillId="0" borderId="37" xfId="7" quotePrefix="1" applyNumberFormat="1" applyFont="1" applyBorder="1" applyAlignment="1">
      <alignment horizontal="center" vertical="center"/>
    </xf>
    <xf numFmtId="43" fontId="84" fillId="0" borderId="0" xfId="7" quotePrefix="1" applyNumberFormat="1" applyFont="1" applyAlignment="1">
      <alignment horizontal="center" vertical="center"/>
    </xf>
    <xf numFmtId="43" fontId="84" fillId="0" borderId="27" xfId="7" quotePrefix="1" applyNumberFormat="1" applyFont="1" applyBorder="1" applyAlignment="1">
      <alignment horizontal="center" vertical="center"/>
    </xf>
    <xf numFmtId="0" fontId="84" fillId="0" borderId="37" xfId="7" quotePrefix="1" applyFont="1" applyBorder="1" applyAlignment="1">
      <alignment horizontal="justify" vertical="center"/>
    </xf>
    <xf numFmtId="164" fontId="84" fillId="0" borderId="27" xfId="7" quotePrefix="1" applyNumberFormat="1" applyFont="1" applyBorder="1" applyAlignment="1">
      <alignment horizontal="center" vertical="center"/>
    </xf>
    <xf numFmtId="164" fontId="84" fillId="0" borderId="37" xfId="7" quotePrefix="1" applyNumberFormat="1" applyFont="1" applyBorder="1" applyAlignment="1">
      <alignment horizontal="center" vertical="center"/>
    </xf>
    <xf numFmtId="43" fontId="84" fillId="0" borderId="37" xfId="1" applyFont="1" applyBorder="1" applyAlignment="1">
      <alignment vertical="center"/>
    </xf>
    <xf numFmtId="43" fontId="84" fillId="0" borderId="0" xfId="1" applyFont="1" applyBorder="1" applyAlignment="1">
      <alignment vertical="center"/>
    </xf>
    <xf numFmtId="43" fontId="84" fillId="0" borderId="27" xfId="1" applyFont="1" applyBorder="1" applyAlignment="1">
      <alignment vertical="center"/>
    </xf>
    <xf numFmtId="164" fontId="84" fillId="0" borderId="27" xfId="1" applyNumberFormat="1" applyFont="1" applyBorder="1" applyAlignment="1">
      <alignment vertical="center"/>
    </xf>
    <xf numFmtId="164" fontId="84" fillId="0" borderId="37" xfId="1" applyNumberFormat="1" applyFont="1" applyBorder="1" applyAlignment="1">
      <alignment vertical="center"/>
    </xf>
    <xf numFmtId="0" fontId="83" fillId="0" borderId="37" xfId="7" applyFont="1" applyBorder="1" applyAlignment="1">
      <alignment horizontal="center" vertical="center"/>
    </xf>
    <xf numFmtId="165" fontId="84" fillId="0" borderId="27" xfId="1" applyNumberFormat="1" applyFont="1" applyBorder="1" applyAlignment="1">
      <alignment vertical="center"/>
    </xf>
    <xf numFmtId="165" fontId="84" fillId="0" borderId="37" xfId="1" applyNumberFormat="1" applyFont="1" applyBorder="1" applyAlignment="1">
      <alignment vertical="center"/>
    </xf>
    <xf numFmtId="43" fontId="83" fillId="0" borderId="37" xfId="1" applyFont="1" applyBorder="1" applyAlignment="1">
      <alignment vertical="center"/>
    </xf>
    <xf numFmtId="43" fontId="83" fillId="0" borderId="37" xfId="1" applyFont="1" applyFill="1" applyBorder="1" applyAlignment="1">
      <alignment vertical="center"/>
    </xf>
    <xf numFmtId="43" fontId="83" fillId="0" borderId="0" xfId="1" applyFont="1" applyBorder="1" applyAlignment="1">
      <alignment vertical="center"/>
    </xf>
    <xf numFmtId="43" fontId="83" fillId="0" borderId="27" xfId="1" applyFont="1" applyBorder="1" applyAlignment="1">
      <alignment vertical="center"/>
    </xf>
    <xf numFmtId="0" fontId="92" fillId="0" borderId="17" xfId="7" applyFont="1" applyBorder="1" applyAlignment="1">
      <alignment vertical="center"/>
    </xf>
    <xf numFmtId="0" fontId="92" fillId="0" borderId="46" xfId="7" applyFont="1" applyBorder="1" applyAlignment="1">
      <alignment vertical="center"/>
    </xf>
    <xf numFmtId="165" fontId="92" fillId="0" borderId="17" xfId="1" applyNumberFormat="1" applyFont="1" applyBorder="1" applyAlignment="1">
      <alignment vertical="center"/>
    </xf>
    <xf numFmtId="165" fontId="92" fillId="0" borderId="46" xfId="1" applyNumberFormat="1" applyFont="1" applyBorder="1" applyAlignment="1">
      <alignment vertical="center"/>
    </xf>
    <xf numFmtId="43" fontId="92" fillId="0" borderId="46" xfId="1" applyFont="1" applyBorder="1" applyAlignment="1">
      <alignment vertical="center"/>
    </xf>
    <xf numFmtId="43" fontId="92" fillId="0" borderId="46" xfId="1" applyFont="1" applyFill="1" applyBorder="1" applyAlignment="1">
      <alignment vertical="center"/>
    </xf>
    <xf numFmtId="43" fontId="92" fillId="0" borderId="22" xfId="1" applyFont="1" applyBorder="1" applyAlignment="1">
      <alignment vertical="center"/>
    </xf>
    <xf numFmtId="43" fontId="92" fillId="0" borderId="17" xfId="1" applyFont="1" applyBorder="1" applyAlignment="1">
      <alignment vertical="center"/>
    </xf>
    <xf numFmtId="164" fontId="84" fillId="0" borderId="46" xfId="1" applyNumberFormat="1" applyFont="1" applyBorder="1" applyAlignment="1">
      <alignment horizontal="center" vertical="center"/>
    </xf>
    <xf numFmtId="0" fontId="101" fillId="0" borderId="0" xfId="112" applyFont="1" applyAlignment="1">
      <alignment vertical="center"/>
    </xf>
    <xf numFmtId="0" fontId="57" fillId="0" borderId="16" xfId="0" applyFont="1" applyBorder="1" applyAlignment="1">
      <alignment horizontal="center" vertical="center"/>
    </xf>
    <xf numFmtId="0" fontId="83" fillId="0" borderId="16" xfId="108" quotePrefix="1" applyFont="1" applyBorder="1" applyAlignment="1">
      <alignment horizontal="center" vertical="center"/>
    </xf>
    <xf numFmtId="0" fontId="83" fillId="0" borderId="16" xfId="108" applyFont="1" applyBorder="1" applyAlignment="1">
      <alignment horizontal="center" vertical="center"/>
    </xf>
    <xf numFmtId="0" fontId="83" fillId="0" borderId="16" xfId="108" quotePrefix="1" applyFont="1" applyBorder="1" applyAlignment="1">
      <alignment horizontal="center"/>
    </xf>
    <xf numFmtId="43" fontId="7" fillId="0" borderId="0" xfId="115" applyFont="1"/>
    <xf numFmtId="0" fontId="7" fillId="0" borderId="0" xfId="0" applyFont="1" applyAlignment="1">
      <alignment horizontal="left" indent="1"/>
    </xf>
    <xf numFmtId="0" fontId="105" fillId="39" borderId="74" xfId="0" applyFont="1" applyFill="1" applyBorder="1"/>
    <xf numFmtId="43" fontId="105" fillId="39" borderId="74" xfId="115" applyFont="1" applyFill="1" applyBorder="1"/>
    <xf numFmtId="0" fontId="105" fillId="0" borderId="74" xfId="0" applyFont="1" applyBorder="1" applyAlignment="1">
      <alignment horizontal="left"/>
    </xf>
    <xf numFmtId="43" fontId="105" fillId="0" borderId="74" xfId="115" applyFont="1" applyBorder="1"/>
    <xf numFmtId="0" fontId="105" fillId="39" borderId="75" xfId="0" applyFont="1" applyFill="1" applyBorder="1" applyAlignment="1">
      <alignment horizontal="left"/>
    </xf>
    <xf numFmtId="43" fontId="105" fillId="39" borderId="75" xfId="115" applyFont="1" applyFill="1" applyBorder="1"/>
    <xf numFmtId="9" fontId="84" fillId="0" borderId="16" xfId="120" applyFont="1" applyFill="1" applyBorder="1" applyAlignment="1">
      <alignment vertical="center"/>
    </xf>
    <xf numFmtId="49" fontId="84" fillId="0" borderId="16" xfId="115" applyNumberFormat="1" applyFont="1" applyFill="1" applyBorder="1" applyAlignment="1">
      <alignment horizontal="justify" vertical="center" wrapText="1"/>
    </xf>
    <xf numFmtId="9" fontId="84" fillId="0" borderId="16" xfId="120" applyFont="1" applyFill="1" applyBorder="1" applyAlignment="1">
      <alignment horizontal="center" vertical="center"/>
    </xf>
    <xf numFmtId="165" fontId="84" fillId="0" borderId="16" xfId="115" applyNumberFormat="1" applyFont="1" applyFill="1" applyBorder="1" applyAlignment="1">
      <alignment horizontal="center" vertical="center"/>
    </xf>
    <xf numFmtId="165" fontId="84" fillId="0" borderId="16" xfId="115" applyNumberFormat="1" applyFont="1" applyFill="1" applyBorder="1" applyAlignment="1">
      <alignment vertical="center"/>
    </xf>
    <xf numFmtId="9" fontId="84" fillId="0" borderId="16" xfId="120" applyFont="1" applyBorder="1" applyAlignment="1">
      <alignment vertical="center"/>
    </xf>
    <xf numFmtId="165" fontId="84" fillId="0" borderId="16" xfId="115" applyNumberFormat="1" applyFont="1" applyBorder="1" applyAlignment="1">
      <alignment vertical="center"/>
    </xf>
    <xf numFmtId="9" fontId="100" fillId="0" borderId="17" xfId="120" applyFont="1" applyBorder="1" applyAlignment="1">
      <alignment horizontal="center" vertical="center" wrapText="1"/>
    </xf>
    <xf numFmtId="43" fontId="57" fillId="0" borderId="17" xfId="119" applyFont="1" applyBorder="1" applyAlignment="1">
      <alignment horizontal="center" vertical="center" wrapText="1"/>
    </xf>
    <xf numFmtId="10" fontId="100" fillId="0" borderId="17" xfId="120" applyNumberFormat="1" applyFont="1" applyBorder="1" applyAlignment="1">
      <alignment horizontal="center" vertical="center" wrapText="1"/>
    </xf>
    <xf numFmtId="172" fontId="91" fillId="0" borderId="16" xfId="118" quotePrefix="1" applyNumberFormat="1" applyFont="1" applyFill="1" applyBorder="1" applyAlignment="1">
      <alignment horizontal="right" vertical="center" wrapText="1"/>
    </xf>
    <xf numFmtId="43" fontId="91" fillId="0" borderId="16" xfId="110" quotePrefix="1" applyNumberFormat="1" applyFont="1" applyBorder="1" applyAlignment="1">
      <alignment horizontal="right" vertical="center" wrapText="1"/>
    </xf>
    <xf numFmtId="43" fontId="91" fillId="34" borderId="16" xfId="109" applyNumberFormat="1" applyFont="1" applyFill="1" applyBorder="1" applyAlignment="1">
      <alignment horizontal="right" vertical="center" wrapText="1"/>
    </xf>
    <xf numFmtId="9" fontId="91" fillId="0" borderId="17" xfId="120" quotePrefix="1" applyFont="1" applyBorder="1" applyAlignment="1">
      <alignment horizontal="center" vertical="center" wrapText="1"/>
    </xf>
    <xf numFmtId="43" fontId="61" fillId="0" borderId="0" xfId="0" applyNumberFormat="1" applyFont="1"/>
    <xf numFmtId="10" fontId="61" fillId="0" borderId="0" xfId="120" applyNumberFormat="1" applyFont="1"/>
    <xf numFmtId="43" fontId="83" fillId="0" borderId="16" xfId="115" quotePrefix="1" applyFont="1" applyBorder="1" applyAlignment="1" applyProtection="1">
      <alignment vertical="top"/>
      <protection locked="0"/>
    </xf>
    <xf numFmtId="43" fontId="83" fillId="0" borderId="16" xfId="115" quotePrefix="1" applyFont="1" applyBorder="1" applyAlignment="1" applyProtection="1">
      <alignment horizontal="left" vertical="top" wrapText="1"/>
      <protection locked="0"/>
    </xf>
    <xf numFmtId="49" fontId="83" fillId="0" borderId="17" xfId="0" quotePrefix="1" applyNumberFormat="1" applyFont="1" applyBorder="1" applyAlignment="1" applyProtection="1">
      <alignment vertical="center"/>
      <protection locked="0"/>
    </xf>
    <xf numFmtId="49" fontId="83" fillId="0" borderId="17" xfId="0" quotePrefix="1" applyNumberFormat="1" applyFont="1" applyBorder="1" applyAlignment="1" applyProtection="1">
      <alignment horizontal="justify" vertical="center" wrapText="1"/>
      <protection locked="0"/>
    </xf>
    <xf numFmtId="49" fontId="83" fillId="0" borderId="17" xfId="115" quotePrefix="1" applyNumberFormat="1" applyFont="1" applyBorder="1" applyAlignment="1" applyProtection="1">
      <alignment vertical="center" wrapText="1"/>
      <protection locked="0"/>
    </xf>
    <xf numFmtId="49" fontId="83" fillId="0" borderId="17" xfId="0" quotePrefix="1" applyNumberFormat="1" applyFont="1" applyBorder="1" applyAlignment="1" applyProtection="1">
      <alignment vertical="center" wrapText="1"/>
      <protection locked="0"/>
    </xf>
    <xf numFmtId="49" fontId="83" fillId="0" borderId="16" xfId="0" quotePrefix="1" applyNumberFormat="1" applyFont="1" applyBorder="1" applyAlignment="1" applyProtection="1">
      <alignment vertical="center"/>
      <protection locked="0"/>
    </xf>
    <xf numFmtId="49" fontId="83" fillId="0" borderId="16" xfId="0" quotePrefix="1" applyNumberFormat="1" applyFont="1" applyBorder="1" applyAlignment="1" applyProtection="1">
      <alignment horizontal="justify" vertical="center" wrapText="1"/>
      <protection locked="0"/>
    </xf>
    <xf numFmtId="0" fontId="57" fillId="0" borderId="16" xfId="0" applyFont="1" applyBorder="1" applyAlignment="1">
      <alignment horizontal="justify" vertical="center"/>
    </xf>
    <xf numFmtId="0" fontId="84" fillId="0" borderId="16" xfId="0" applyFont="1" applyBorder="1" applyAlignment="1">
      <alignment horizontal="justify" vertical="top"/>
    </xf>
    <xf numFmtId="0" fontId="57" fillId="0" borderId="16" xfId="0" quotePrefix="1" applyFont="1" applyBorder="1" applyAlignment="1">
      <alignment horizontal="center" vertical="center"/>
    </xf>
    <xf numFmtId="49" fontId="56" fillId="0" borderId="16" xfId="0" quotePrefix="1" applyNumberFormat="1" applyFont="1" applyBorder="1" applyAlignment="1">
      <alignment horizontal="center" vertical="center"/>
    </xf>
    <xf numFmtId="169" fontId="57" fillId="0" borderId="16" xfId="0" applyNumberFormat="1" applyFont="1" applyBorder="1" applyAlignment="1">
      <alignment vertical="center"/>
    </xf>
    <xf numFmtId="49" fontId="56" fillId="0" borderId="16" xfId="0" applyNumberFormat="1" applyFont="1" applyBorder="1" applyAlignment="1">
      <alignment horizontal="center" vertical="center"/>
    </xf>
    <xf numFmtId="169" fontId="35" fillId="0" borderId="0" xfId="0" applyNumberFormat="1" applyFont="1"/>
    <xf numFmtId="43" fontId="107" fillId="0" borderId="0" xfId="0" applyNumberFormat="1" applyFont="1"/>
    <xf numFmtId="0" fontId="57" fillId="0" borderId="16" xfId="0" quotePrefix="1" applyFont="1" applyBorder="1" applyAlignment="1">
      <alignment horizontal="center"/>
    </xf>
    <xf numFmtId="9" fontId="56" fillId="0" borderId="16" xfId="120" quotePrefix="1" applyFont="1" applyBorder="1" applyAlignment="1">
      <alignment horizontal="center" vertical="center"/>
    </xf>
    <xf numFmtId="169" fontId="56" fillId="0" borderId="16" xfId="0" quotePrefix="1" applyNumberFormat="1" applyFont="1" applyBorder="1" applyAlignment="1">
      <alignment horizontal="center" vertical="center"/>
    </xf>
    <xf numFmtId="169" fontId="57" fillId="0" borderId="16" xfId="0" quotePrefix="1" applyNumberFormat="1" applyFont="1" applyBorder="1" applyAlignment="1">
      <alignment horizontal="center" vertical="center"/>
    </xf>
    <xf numFmtId="43" fontId="57" fillId="0" borderId="16" xfId="0" quotePrefix="1" applyNumberFormat="1" applyFont="1" applyBorder="1" applyAlignment="1">
      <alignment horizontal="center" vertical="center"/>
    </xf>
    <xf numFmtId="0" fontId="84" fillId="0" borderId="37" xfId="0" quotePrefix="1" applyFont="1" applyBorder="1" applyAlignment="1">
      <alignment horizontal="center"/>
    </xf>
    <xf numFmtId="49" fontId="83" fillId="0" borderId="16" xfId="0" quotePrefix="1" applyNumberFormat="1" applyFont="1" applyBorder="1" applyAlignment="1" applyProtection="1">
      <alignment horizontal="center" vertical="center"/>
      <protection locked="0"/>
    </xf>
    <xf numFmtId="0" fontId="83" fillId="0" borderId="16" xfId="0" quotePrefix="1" applyFont="1" applyBorder="1" applyAlignment="1" applyProtection="1">
      <alignment horizontal="center" vertical="center"/>
      <protection locked="0"/>
    </xf>
    <xf numFmtId="0" fontId="84" fillId="34" borderId="76" xfId="108" applyFont="1" applyFill="1" applyBorder="1" applyAlignment="1">
      <alignment horizontal="center" vertical="center"/>
    </xf>
    <xf numFmtId="0" fontId="84" fillId="34" borderId="76" xfId="108" applyFont="1" applyFill="1" applyBorder="1" applyAlignment="1">
      <alignment horizontal="center" vertical="center" wrapText="1"/>
    </xf>
    <xf numFmtId="0" fontId="84" fillId="34" borderId="76" xfId="108" applyFont="1" applyFill="1" applyBorder="1" applyAlignment="1">
      <alignment horizontal="left" vertical="top" wrapText="1"/>
    </xf>
    <xf numFmtId="1" fontId="84" fillId="34" borderId="76" xfId="108" applyNumberFormat="1" applyFont="1" applyFill="1" applyBorder="1" applyAlignment="1">
      <alignment horizontal="center" vertical="center"/>
    </xf>
    <xf numFmtId="172" fontId="84" fillId="34" borderId="76" xfId="115" applyNumberFormat="1" applyFont="1" applyFill="1" applyBorder="1" applyAlignment="1">
      <alignment horizontal="right" vertical="center"/>
    </xf>
    <xf numFmtId="0" fontId="84" fillId="34" borderId="76" xfId="108" quotePrefix="1" applyFont="1" applyFill="1" applyBorder="1" applyAlignment="1">
      <alignment horizontal="center" vertical="top" wrapText="1"/>
    </xf>
    <xf numFmtId="0" fontId="84" fillId="0" borderId="76" xfId="0" quotePrefix="1" applyFont="1" applyBorder="1" applyAlignment="1">
      <alignment horizontal="center" vertical="center" wrapText="1"/>
    </xf>
    <xf numFmtId="1" fontId="84" fillId="34" borderId="76" xfId="108" applyNumberFormat="1" applyFont="1" applyFill="1" applyBorder="1" applyAlignment="1">
      <alignment horizontal="center" vertical="top" wrapText="1"/>
    </xf>
    <xf numFmtId="0" fontId="84" fillId="0" borderId="76" xfId="108" applyFont="1" applyBorder="1" applyAlignment="1">
      <alignment horizontal="justify" vertical="center"/>
    </xf>
    <xf numFmtId="0" fontId="84" fillId="34" borderId="76" xfId="108" quotePrefix="1" applyFont="1" applyFill="1" applyBorder="1" applyAlignment="1">
      <alignment horizontal="center" vertical="center" wrapText="1"/>
    </xf>
    <xf numFmtId="0" fontId="84" fillId="0" borderId="76" xfId="108" quotePrefix="1" applyFont="1" applyBorder="1" applyAlignment="1">
      <alignment horizontal="justify" vertical="center"/>
    </xf>
    <xf numFmtId="0" fontId="84" fillId="34" borderId="76" xfId="108" applyFont="1" applyFill="1" applyBorder="1" applyAlignment="1">
      <alignment horizontal="center" vertical="top" wrapText="1"/>
    </xf>
    <xf numFmtId="0" fontId="84" fillId="0" borderId="76" xfId="108" quotePrefix="1" applyFont="1" applyBorder="1" applyAlignment="1">
      <alignment horizontal="center" vertical="top" wrapText="1"/>
    </xf>
    <xf numFmtId="0" fontId="84" fillId="0" borderId="76" xfId="0" quotePrefix="1" applyFont="1" applyBorder="1" applyAlignment="1">
      <alignment horizontal="center" vertical="top" wrapText="1"/>
    </xf>
    <xf numFmtId="0" fontId="84" fillId="0" borderId="76" xfId="108" applyFont="1" applyBorder="1" applyAlignment="1">
      <alignment horizontal="center" vertical="center"/>
    </xf>
    <xf numFmtId="0" fontId="84" fillId="0" borderId="76" xfId="108" applyFont="1" applyBorder="1" applyAlignment="1">
      <alignment horizontal="left" vertical="center" wrapText="1"/>
    </xf>
    <xf numFmtId="0" fontId="84" fillId="0" borderId="76" xfId="108" applyFont="1" applyBorder="1" applyAlignment="1">
      <alignment horizontal="left" vertical="top" wrapText="1"/>
    </xf>
    <xf numFmtId="0" fontId="84" fillId="40" borderId="76" xfId="108" applyFont="1" applyFill="1" applyBorder="1" applyAlignment="1">
      <alignment horizontal="center" vertical="center" wrapText="1"/>
    </xf>
    <xf numFmtId="43" fontId="83" fillId="34" borderId="27" xfId="0" applyNumberFormat="1" applyFont="1" applyFill="1" applyBorder="1" applyAlignment="1">
      <alignment horizontal="justify" vertical="center"/>
    </xf>
    <xf numFmtId="0" fontId="84" fillId="0" borderId="76" xfId="108" applyFont="1" applyBorder="1" applyAlignment="1">
      <alignment horizontal="center" vertical="center" wrapText="1"/>
    </xf>
    <xf numFmtId="0" fontId="59" fillId="35" borderId="0" xfId="0" applyFont="1" applyFill="1" applyAlignment="1">
      <alignment horizontal="left" vertical="center" wrapText="1"/>
    </xf>
    <xf numFmtId="43" fontId="35" fillId="0" borderId="0" xfId="119" applyFont="1"/>
    <xf numFmtId="43" fontId="39" fillId="34" borderId="0" xfId="109" applyNumberFormat="1" applyFont="1" applyFill="1"/>
    <xf numFmtId="43" fontId="7" fillId="0" borderId="0" xfId="119" applyFont="1"/>
    <xf numFmtId="43" fontId="7" fillId="0" borderId="0" xfId="119" applyFont="1" applyAlignment="1">
      <alignment horizontal="left"/>
    </xf>
    <xf numFmtId="43" fontId="105" fillId="39" borderId="74" xfId="119" applyFont="1" applyFill="1" applyBorder="1"/>
    <xf numFmtId="0" fontId="77" fillId="0" borderId="0" xfId="0" applyFont="1" applyAlignment="1" applyProtection="1">
      <alignment horizontal="center" vertical="center"/>
      <protection locked="0"/>
    </xf>
    <xf numFmtId="0" fontId="74" fillId="0" borderId="0" xfId="0" applyFont="1" applyAlignment="1">
      <alignment horizontal="center" vertical="center" wrapText="1"/>
    </xf>
    <xf numFmtId="0" fontId="74" fillId="0" borderId="0" xfId="0" applyFont="1" applyAlignment="1">
      <alignment horizontal="center"/>
    </xf>
    <xf numFmtId="0" fontId="74" fillId="0" borderId="0" xfId="0" applyFont="1" applyAlignment="1" applyProtection="1">
      <alignment horizontal="center" vertical="center" wrapText="1"/>
      <protection locked="0"/>
    </xf>
    <xf numFmtId="0" fontId="77" fillId="0" borderId="48" xfId="0" applyFont="1" applyBorder="1" applyAlignment="1" applyProtection="1">
      <alignment horizontal="center" vertical="center"/>
      <protection locked="0"/>
    </xf>
    <xf numFmtId="0" fontId="77" fillId="0" borderId="0" xfId="0" applyFont="1" applyAlignment="1" applyProtection="1">
      <alignment horizontal="right" vertical="center"/>
      <protection locked="0"/>
    </xf>
    <xf numFmtId="0" fontId="74" fillId="0" borderId="0" xfId="0" applyFont="1" applyAlignment="1">
      <alignment horizontal="right"/>
    </xf>
    <xf numFmtId="0" fontId="77" fillId="0" borderId="0" xfId="108" applyFont="1" applyAlignment="1">
      <alignment horizontal="center" vertical="center"/>
    </xf>
    <xf numFmtId="0" fontId="77" fillId="0" borderId="48" xfId="108" applyFont="1" applyBorder="1" applyAlignment="1">
      <alignment horizontal="center" vertical="center"/>
    </xf>
    <xf numFmtId="0" fontId="86" fillId="0" borderId="0" xfId="108" applyFont="1" applyAlignment="1">
      <alignment horizontal="center" vertical="center" wrapText="1"/>
    </xf>
    <xf numFmtId="0" fontId="69" fillId="35" borderId="19" xfId="108" applyFont="1" applyFill="1" applyBorder="1" applyAlignment="1">
      <alignment horizontal="center" vertical="center" wrapText="1"/>
    </xf>
    <xf numFmtId="0" fontId="69" fillId="35" borderId="64" xfId="108" applyFont="1" applyFill="1" applyBorder="1" applyAlignment="1">
      <alignment horizontal="center" vertical="center" wrapText="1"/>
    </xf>
    <xf numFmtId="0" fontId="69" fillId="35" borderId="20" xfId="108" applyFont="1" applyFill="1" applyBorder="1" applyAlignment="1">
      <alignment horizontal="center" vertical="center" wrapText="1"/>
    </xf>
    <xf numFmtId="0" fontId="72" fillId="35" borderId="48" xfId="108" applyFont="1" applyFill="1" applyBorder="1" applyAlignment="1">
      <alignment horizontal="center" vertical="center" wrapText="1"/>
    </xf>
    <xf numFmtId="0" fontId="72" fillId="35" borderId="0" xfId="108" applyFont="1" applyFill="1" applyAlignment="1">
      <alignment horizontal="center" vertical="center" wrapText="1"/>
    </xf>
    <xf numFmtId="0" fontId="72" fillId="35" borderId="22" xfId="108" applyFont="1" applyFill="1" applyBorder="1" applyAlignment="1">
      <alignment horizontal="center" vertical="center" wrapText="1"/>
    </xf>
    <xf numFmtId="0" fontId="82" fillId="0" borderId="51" xfId="108" applyFont="1" applyBorder="1" applyAlignment="1">
      <alignment horizontal="center" vertical="center"/>
    </xf>
    <xf numFmtId="0" fontId="82" fillId="0" borderId="52" xfId="108" applyFont="1" applyBorder="1" applyAlignment="1">
      <alignment horizontal="center" vertical="center"/>
    </xf>
    <xf numFmtId="0" fontId="82" fillId="0" borderId="18" xfId="108" applyFont="1" applyBorder="1" applyAlignment="1">
      <alignment horizontal="center" vertical="center"/>
    </xf>
    <xf numFmtId="0" fontId="72" fillId="35" borderId="23" xfId="108" applyFont="1" applyFill="1" applyBorder="1" applyAlignment="1">
      <alignment horizontal="center" vertical="center" wrapText="1"/>
    </xf>
    <xf numFmtId="0" fontId="72" fillId="35" borderId="65" xfId="108" applyFont="1" applyFill="1" applyBorder="1" applyAlignment="1">
      <alignment horizontal="center" vertical="center" wrapText="1"/>
    </xf>
    <xf numFmtId="0" fontId="72" fillId="35" borderId="57" xfId="108" applyFont="1" applyFill="1" applyBorder="1" applyAlignment="1">
      <alignment horizontal="center" vertical="center" wrapText="1"/>
    </xf>
    <xf numFmtId="0" fontId="72" fillId="35" borderId="62" xfId="108" applyFont="1" applyFill="1" applyBorder="1" applyAlignment="1">
      <alignment horizontal="center" vertical="center" wrapText="1"/>
    </xf>
    <xf numFmtId="0" fontId="72" fillId="35" borderId="54" xfId="108" applyFont="1" applyFill="1" applyBorder="1" applyAlignment="1">
      <alignment horizontal="center" vertical="center" wrapText="1"/>
    </xf>
    <xf numFmtId="0" fontId="72" fillId="35" borderId="55" xfId="108" applyFont="1" applyFill="1" applyBorder="1" applyAlignment="1">
      <alignment horizontal="center" vertical="center" wrapText="1"/>
    </xf>
    <xf numFmtId="0" fontId="85" fillId="0" borderId="47" xfId="0" applyFont="1" applyBorder="1" applyAlignment="1" applyProtection="1">
      <alignment horizontal="justify" vertical="center" wrapText="1"/>
      <protection locked="0"/>
    </xf>
    <xf numFmtId="0" fontId="85" fillId="0" borderId="45" xfId="0" applyFont="1" applyBorder="1" applyAlignment="1" applyProtection="1">
      <alignment horizontal="justify" vertical="center" wrapText="1"/>
      <protection locked="0"/>
    </xf>
    <xf numFmtId="0" fontId="85" fillId="0" borderId="49" xfId="0" applyFont="1" applyBorder="1" applyAlignment="1" applyProtection="1">
      <alignment horizontal="justify" vertical="center" wrapText="1"/>
      <protection locked="0"/>
    </xf>
    <xf numFmtId="0" fontId="85" fillId="0" borderId="37" xfId="0" applyFont="1" applyBorder="1" applyAlignment="1" applyProtection="1">
      <alignment horizontal="justify" vertical="center" wrapText="1"/>
      <protection locked="0"/>
    </xf>
    <xf numFmtId="0" fontId="85" fillId="0" borderId="50" xfId="0" applyFont="1" applyBorder="1" applyAlignment="1" applyProtection="1">
      <alignment horizontal="justify" vertical="center" wrapText="1"/>
      <protection locked="0"/>
    </xf>
    <xf numFmtId="0" fontId="85" fillId="0" borderId="46" xfId="0" applyFont="1" applyBorder="1" applyAlignment="1" applyProtection="1">
      <alignment horizontal="justify" vertical="center" wrapText="1"/>
      <protection locked="0"/>
    </xf>
    <xf numFmtId="0" fontId="88" fillId="0" borderId="16" xfId="0" applyFont="1" applyBorder="1" applyAlignment="1">
      <alignment horizontal="center" vertical="center"/>
    </xf>
    <xf numFmtId="0" fontId="55" fillId="0" borderId="0" xfId="0" applyFont="1" applyAlignment="1">
      <alignment horizontal="center"/>
    </xf>
    <xf numFmtId="0" fontId="99" fillId="0" borderId="16" xfId="0" applyFont="1" applyBorder="1" applyAlignment="1">
      <alignment horizontal="center" vertical="center"/>
    </xf>
    <xf numFmtId="0" fontId="70" fillId="35" borderId="25" xfId="0" applyFont="1" applyFill="1" applyBorder="1" applyAlignment="1">
      <alignment horizontal="left" vertical="center"/>
    </xf>
    <xf numFmtId="0" fontId="70" fillId="35" borderId="26" xfId="0" applyFont="1" applyFill="1" applyBorder="1" applyAlignment="1">
      <alignment horizontal="left" vertical="center"/>
    </xf>
    <xf numFmtId="0" fontId="70" fillId="35" borderId="32" xfId="0" applyFont="1" applyFill="1" applyBorder="1" applyAlignment="1">
      <alignment horizontal="left" vertical="center"/>
    </xf>
    <xf numFmtId="0" fontId="70" fillId="35" borderId="33" xfId="0" applyFont="1" applyFill="1" applyBorder="1" applyAlignment="1">
      <alignment horizontal="left" vertical="center"/>
    </xf>
    <xf numFmtId="0" fontId="89" fillId="0" borderId="16" xfId="0" applyFont="1" applyBorder="1" applyAlignment="1">
      <alignment horizontal="center" vertical="center"/>
    </xf>
    <xf numFmtId="0" fontId="71" fillId="35" borderId="35" xfId="0" applyFont="1" applyFill="1" applyBorder="1" applyAlignment="1">
      <alignment horizontal="center" vertical="center" wrapText="1"/>
    </xf>
    <xf numFmtId="0" fontId="71" fillId="35" borderId="36" xfId="0" applyFont="1" applyFill="1" applyBorder="1" applyAlignment="1">
      <alignment horizontal="center" vertical="center" wrapText="1"/>
    </xf>
    <xf numFmtId="171" fontId="85" fillId="0" borderId="24" xfId="0" applyNumberFormat="1" applyFont="1" applyBorder="1" applyAlignment="1">
      <alignment horizontal="center" vertical="center" wrapText="1"/>
    </xf>
    <xf numFmtId="171" fontId="85" fillId="0" borderId="27" xfId="0" applyNumberFormat="1" applyFont="1" applyBorder="1" applyAlignment="1">
      <alignment horizontal="center" vertical="center" wrapText="1"/>
    </xf>
    <xf numFmtId="171" fontId="85" fillId="0" borderId="17" xfId="0" applyNumberFormat="1" applyFont="1" applyBorder="1" applyAlignment="1">
      <alignment horizontal="center" vertical="center" wrapText="1"/>
    </xf>
    <xf numFmtId="0" fontId="87" fillId="0" borderId="24" xfId="0" applyFont="1" applyBorder="1" applyAlignment="1">
      <alignment horizontal="center" vertical="center" wrapText="1"/>
    </xf>
    <xf numFmtId="0" fontId="87" fillId="0" borderId="27" xfId="0" applyFont="1" applyBorder="1" applyAlignment="1">
      <alignment horizontal="center" vertical="center" wrapText="1"/>
    </xf>
    <xf numFmtId="0" fontId="87" fillId="0" borderId="17" xfId="0" applyFont="1" applyBorder="1" applyAlignment="1">
      <alignment horizontal="center" vertical="center" wrapText="1"/>
    </xf>
    <xf numFmtId="4" fontId="84" fillId="0" borderId="16" xfId="0" applyNumberFormat="1" applyFont="1" applyBorder="1" applyAlignment="1">
      <alignment horizontal="center" vertical="center"/>
    </xf>
    <xf numFmtId="0" fontId="103" fillId="38" borderId="16" xfId="0" applyFont="1" applyFill="1" applyBorder="1" applyAlignment="1">
      <alignment horizontal="center" vertical="top"/>
    </xf>
    <xf numFmtId="0" fontId="103" fillId="38" borderId="16" xfId="0" applyFont="1" applyFill="1" applyBorder="1" applyAlignment="1">
      <alignment horizontal="center" vertical="center"/>
    </xf>
    <xf numFmtId="4" fontId="84" fillId="0" borderId="24" xfId="0" applyNumberFormat="1" applyFont="1" applyBorder="1" applyAlignment="1">
      <alignment horizontal="center" vertical="center"/>
    </xf>
    <xf numFmtId="4" fontId="84" fillId="0" borderId="27" xfId="0" applyNumberFormat="1" applyFont="1" applyBorder="1" applyAlignment="1">
      <alignment horizontal="center" vertical="center"/>
    </xf>
    <xf numFmtId="4" fontId="84" fillId="0" borderId="17" xfId="0" applyNumberFormat="1" applyFont="1" applyBorder="1" applyAlignment="1">
      <alignment horizontal="center" vertical="center"/>
    </xf>
    <xf numFmtId="4" fontId="84" fillId="0" borderId="28" xfId="0" applyNumberFormat="1" applyFont="1" applyBorder="1" applyAlignment="1">
      <alignment horizontal="center" vertical="center"/>
    </xf>
    <xf numFmtId="0" fontId="83" fillId="0" borderId="16" xfId="0" applyFont="1" applyBorder="1" applyAlignment="1">
      <alignment horizontal="center" vertical="center"/>
    </xf>
    <xf numFmtId="0" fontId="83" fillId="0" borderId="16" xfId="0" applyFont="1" applyBorder="1" applyAlignment="1">
      <alignment horizontal="center" vertical="center" wrapText="1"/>
    </xf>
    <xf numFmtId="0" fontId="83" fillId="0" borderId="24" xfId="0" applyFont="1" applyBorder="1" applyAlignment="1">
      <alignment horizontal="center" vertical="center"/>
    </xf>
    <xf numFmtId="0" fontId="72" fillId="35" borderId="15" xfId="0" applyFont="1" applyFill="1" applyBorder="1" applyAlignment="1">
      <alignment horizontal="center" vertical="center" wrapText="1"/>
    </xf>
    <xf numFmtId="0" fontId="59" fillId="35" borderId="38" xfId="0" applyFont="1" applyFill="1" applyBorder="1" applyAlignment="1">
      <alignment horizontal="center" vertical="center" wrapText="1"/>
    </xf>
    <xf numFmtId="0" fontId="59" fillId="35" borderId="38" xfId="0" applyFont="1" applyFill="1" applyBorder="1" applyAlignment="1">
      <alignment horizontal="center" vertical="center"/>
    </xf>
    <xf numFmtId="0" fontId="59" fillId="35" borderId="19" xfId="0" applyFont="1" applyFill="1" applyBorder="1" applyAlignment="1">
      <alignment horizontal="left" vertical="top"/>
    </xf>
    <xf numFmtId="0" fontId="59" fillId="35" borderId="20" xfId="0" applyFont="1" applyFill="1" applyBorder="1" applyAlignment="1">
      <alignment horizontal="left" vertical="top"/>
    </xf>
    <xf numFmtId="0" fontId="59" fillId="35" borderId="61" xfId="0" applyFont="1" applyFill="1" applyBorder="1" applyAlignment="1">
      <alignment horizontal="left" vertical="top"/>
    </xf>
    <xf numFmtId="0" fontId="59" fillId="35" borderId="19" xfId="0" applyFont="1" applyFill="1" applyBorder="1" applyAlignment="1">
      <alignment horizontal="left" vertical="center"/>
    </xf>
    <xf numFmtId="0" fontId="59" fillId="35" borderId="20" xfId="0" applyFont="1" applyFill="1" applyBorder="1" applyAlignment="1">
      <alignment horizontal="left" vertical="center"/>
    </xf>
    <xf numFmtId="0" fontId="59" fillId="35" borderId="61" xfId="0" applyFont="1" applyFill="1" applyBorder="1" applyAlignment="1">
      <alignment horizontal="left" vertical="center"/>
    </xf>
    <xf numFmtId="165" fontId="59" fillId="35" borderId="63" xfId="119" applyNumberFormat="1" applyFont="1" applyFill="1" applyBorder="1" applyAlignment="1">
      <alignment horizontal="center" vertical="center" wrapText="1"/>
    </xf>
    <xf numFmtId="165" fontId="59" fillId="35" borderId="65" xfId="119" applyNumberFormat="1" applyFont="1" applyFill="1" applyBorder="1" applyAlignment="1">
      <alignment horizontal="center" vertical="center" wrapText="1"/>
    </xf>
    <xf numFmtId="165" fontId="59" fillId="35" borderId="57" xfId="119" applyNumberFormat="1" applyFont="1" applyFill="1" applyBorder="1" applyAlignment="1">
      <alignment horizontal="center" vertical="center" wrapText="1"/>
    </xf>
    <xf numFmtId="0" fontId="59" fillId="35" borderId="32" xfId="0" applyFont="1" applyFill="1" applyBorder="1" applyAlignment="1">
      <alignment horizontal="center" vertical="center" wrapText="1"/>
    </xf>
    <xf numFmtId="0" fontId="59" fillId="35" borderId="25" xfId="0" applyFont="1" applyFill="1" applyBorder="1" applyAlignment="1">
      <alignment horizontal="center" vertical="center" wrapText="1"/>
    </xf>
    <xf numFmtId="0" fontId="83" fillId="0" borderId="17" xfId="0" applyFont="1" applyBorder="1" applyAlignment="1">
      <alignment horizontal="center" vertical="center" wrapText="1"/>
    </xf>
    <xf numFmtId="0" fontId="59" fillId="35" borderId="29" xfId="0" applyFont="1" applyFill="1" applyBorder="1" applyAlignment="1">
      <alignment horizontal="center" vertical="center" wrapText="1"/>
    </xf>
    <xf numFmtId="0" fontId="59" fillId="35" borderId="31" xfId="0" applyFont="1" applyFill="1" applyBorder="1" applyAlignment="1">
      <alignment horizontal="center" vertical="center"/>
    </xf>
    <xf numFmtId="0" fontId="59" fillId="35" borderId="63" xfId="0" applyFont="1" applyFill="1" applyBorder="1" applyAlignment="1">
      <alignment horizontal="left" vertical="center" wrapText="1"/>
    </xf>
    <xf numFmtId="0" fontId="59" fillId="35" borderId="57" xfId="0" applyFont="1" applyFill="1" applyBorder="1" applyAlignment="1">
      <alignment horizontal="left" vertical="center" wrapText="1"/>
    </xf>
    <xf numFmtId="0" fontId="59" fillId="35" borderId="39" xfId="0" applyFont="1" applyFill="1" applyBorder="1" applyAlignment="1">
      <alignment horizontal="left" vertical="center"/>
    </xf>
    <xf numFmtId="0" fontId="59" fillId="35" borderId="40" xfId="0" applyFont="1" applyFill="1" applyBorder="1" applyAlignment="1">
      <alignment horizontal="left" vertical="center"/>
    </xf>
    <xf numFmtId="0" fontId="59" fillId="35" borderId="70" xfId="0" applyFont="1" applyFill="1" applyBorder="1" applyAlignment="1">
      <alignment horizontal="left" vertical="center"/>
    </xf>
    <xf numFmtId="0" fontId="59" fillId="35" borderId="71" xfId="0" applyFont="1" applyFill="1" applyBorder="1" applyAlignment="1">
      <alignment vertical="center"/>
    </xf>
    <xf numFmtId="0" fontId="59" fillId="35" borderId="72" xfId="0" applyFont="1" applyFill="1" applyBorder="1" applyAlignment="1">
      <alignment vertical="center"/>
    </xf>
    <xf numFmtId="0" fontId="59" fillId="35" borderId="73" xfId="0" applyFont="1" applyFill="1" applyBorder="1" applyAlignment="1">
      <alignment vertical="center"/>
    </xf>
    <xf numFmtId="0" fontId="36" fillId="0" borderId="0" xfId="0" applyFont="1" applyAlignment="1">
      <alignment horizontal="center" vertical="center"/>
    </xf>
    <xf numFmtId="0" fontId="103" fillId="38" borderId="51" xfId="0" applyFont="1" applyFill="1" applyBorder="1" applyAlignment="1">
      <alignment horizontal="center" vertical="center"/>
    </xf>
    <xf numFmtId="0" fontId="103" fillId="38" borderId="52" xfId="0" applyFont="1" applyFill="1" applyBorder="1" applyAlignment="1">
      <alignment horizontal="center" vertical="center"/>
    </xf>
    <xf numFmtId="0" fontId="103" fillId="38" borderId="18" xfId="0" applyFont="1" applyFill="1" applyBorder="1" applyAlignment="1">
      <alignment horizontal="center" vertical="center"/>
    </xf>
    <xf numFmtId="0" fontId="103" fillId="38" borderId="50" xfId="0" applyFont="1" applyFill="1" applyBorder="1" applyAlignment="1">
      <alignment horizontal="center" vertical="center"/>
    </xf>
    <xf numFmtId="0" fontId="103" fillId="38" borderId="22" xfId="0" applyFont="1" applyFill="1" applyBorder="1" applyAlignment="1">
      <alignment horizontal="center" vertical="center"/>
    </xf>
    <xf numFmtId="0" fontId="103" fillId="38" borderId="46" xfId="0" applyFont="1" applyFill="1" applyBorder="1" applyAlignment="1">
      <alignment horizontal="center" vertical="center"/>
    </xf>
    <xf numFmtId="0" fontId="59" fillId="35" borderId="23" xfId="0" applyFont="1" applyFill="1" applyBorder="1" applyAlignment="1">
      <alignment horizontal="left" vertical="center" wrapText="1"/>
    </xf>
    <xf numFmtId="0" fontId="57" fillId="0" borderId="47" xfId="112" applyFont="1" applyBorder="1" applyAlignment="1">
      <alignment horizontal="left" vertical="top" wrapText="1"/>
    </xf>
    <xf numFmtId="0" fontId="57" fillId="0" borderId="48" xfId="112" applyFont="1" applyBorder="1" applyAlignment="1">
      <alignment horizontal="left" vertical="top" wrapText="1"/>
    </xf>
    <xf numFmtId="0" fontId="57" fillId="0" borderId="45" xfId="112" applyFont="1" applyBorder="1" applyAlignment="1">
      <alignment horizontal="left" vertical="top" wrapText="1"/>
    </xf>
    <xf numFmtId="0" fontId="72" fillId="35" borderId="66" xfId="112" applyFont="1" applyFill="1" applyBorder="1" applyAlignment="1">
      <alignment horizontal="center" vertical="center" wrapText="1"/>
    </xf>
    <xf numFmtId="0" fontId="42" fillId="36" borderId="4" xfId="112" applyFont="1" applyFill="1" applyBorder="1" applyAlignment="1">
      <alignment horizontal="center" vertical="center" wrapText="1"/>
    </xf>
    <xf numFmtId="0" fontId="42" fillId="36" borderId="3" xfId="112" applyFont="1" applyFill="1" applyBorder="1" applyAlignment="1">
      <alignment horizontal="center" vertical="center" wrapText="1"/>
    </xf>
    <xf numFmtId="0" fontId="59" fillId="35" borderId="15" xfId="0" applyFont="1" applyFill="1" applyBorder="1" applyAlignment="1">
      <alignment horizontal="left" vertical="center"/>
    </xf>
    <xf numFmtId="0" fontId="57" fillId="0" borderId="18" xfId="0" applyFont="1" applyBorder="1" applyAlignment="1">
      <alignment horizontal="center" vertical="center"/>
    </xf>
    <xf numFmtId="0" fontId="57" fillId="0" borderId="16" xfId="0" applyFont="1" applyBorder="1" applyAlignment="1">
      <alignment horizontal="center" vertical="center"/>
    </xf>
    <xf numFmtId="0" fontId="59" fillId="35" borderId="15" xfId="112" applyFont="1" applyFill="1" applyBorder="1" applyAlignment="1">
      <alignment horizontal="left" vertical="center"/>
    </xf>
    <xf numFmtId="0" fontId="57" fillId="0" borderId="18" xfId="112" applyFont="1" applyBorder="1" applyAlignment="1">
      <alignment horizontal="center" vertical="center"/>
    </xf>
    <xf numFmtId="0" fontId="57" fillId="0" borderId="16" xfId="112" applyFont="1" applyBorder="1" applyAlignment="1">
      <alignment horizontal="center" vertical="center"/>
    </xf>
    <xf numFmtId="0" fontId="59" fillId="35" borderId="16" xfId="112" applyFont="1" applyFill="1" applyBorder="1" applyAlignment="1">
      <alignment horizontal="center" vertical="center" wrapText="1"/>
    </xf>
    <xf numFmtId="0" fontId="83" fillId="37" borderId="16" xfId="112" applyFont="1" applyFill="1" applyBorder="1" applyAlignment="1">
      <alignment horizontal="center" vertical="center" wrapText="1"/>
    </xf>
    <xf numFmtId="0" fontId="59" fillId="35" borderId="15" xfId="112" applyFont="1" applyFill="1" applyBorder="1" applyAlignment="1">
      <alignment horizontal="center" vertical="center"/>
    </xf>
    <xf numFmtId="0" fontId="59" fillId="35" borderId="15" xfId="112" applyFont="1" applyFill="1" applyBorder="1" applyAlignment="1">
      <alignment horizontal="center" vertical="center" wrapText="1"/>
    </xf>
    <xf numFmtId="0" fontId="57" fillId="0" borderId="47" xfId="112" applyFont="1" applyBorder="1" applyAlignment="1">
      <alignment horizontal="justify" vertical="top" wrapText="1"/>
    </xf>
    <xf numFmtId="0" fontId="57" fillId="0" borderId="48" xfId="112" applyFont="1" applyBorder="1" applyAlignment="1">
      <alignment horizontal="justify" vertical="top" wrapText="1"/>
    </xf>
    <xf numFmtId="0" fontId="57" fillId="0" borderId="45" xfId="112" applyFont="1" applyBorder="1" applyAlignment="1">
      <alignment horizontal="justify" vertical="top" wrapText="1"/>
    </xf>
    <xf numFmtId="0" fontId="57" fillId="0" borderId="51" xfId="112" applyFont="1" applyBorder="1" applyAlignment="1">
      <alignment horizontal="justify" vertical="top" wrapText="1"/>
    </xf>
    <xf numFmtId="0" fontId="57" fillId="0" borderId="52" xfId="112" applyFont="1" applyBorder="1" applyAlignment="1">
      <alignment horizontal="justify" vertical="top" wrapText="1"/>
    </xf>
    <xf numFmtId="0" fontId="57" fillId="0" borderId="18" xfId="112" applyFont="1" applyBorder="1" applyAlignment="1">
      <alignment horizontal="justify" vertical="top" wrapText="1"/>
    </xf>
    <xf numFmtId="0" fontId="57" fillId="0" borderId="49" xfId="112" applyFont="1" applyBorder="1" applyAlignment="1">
      <alignment horizontal="justify" vertical="top" wrapText="1"/>
    </xf>
    <xf numFmtId="0" fontId="57" fillId="0" borderId="0" xfId="112" applyFont="1" applyAlignment="1">
      <alignment horizontal="justify" vertical="top" wrapText="1"/>
    </xf>
    <xf numFmtId="0" fontId="57" fillId="0" borderId="37" xfId="112" applyFont="1" applyBorder="1" applyAlignment="1">
      <alignment horizontal="justify" vertical="top" wrapText="1"/>
    </xf>
    <xf numFmtId="0" fontId="56" fillId="0" borderId="18" xfId="0" applyFont="1" applyBorder="1" applyAlignment="1">
      <alignment horizontal="center" vertical="center"/>
    </xf>
    <xf numFmtId="0" fontId="56" fillId="0" borderId="16" xfId="0" applyFont="1" applyBorder="1" applyAlignment="1">
      <alignment horizontal="center" vertical="center"/>
    </xf>
    <xf numFmtId="0" fontId="56" fillId="0" borderId="18" xfId="112" applyFont="1" applyBorder="1" applyAlignment="1">
      <alignment horizontal="center" vertical="center"/>
    </xf>
    <xf numFmtId="0" fontId="56" fillId="0" borderId="16" xfId="112" applyFont="1" applyBorder="1" applyAlignment="1">
      <alignment horizontal="center" vertical="center"/>
    </xf>
    <xf numFmtId="0" fontId="83" fillId="0" borderId="47" xfId="112" applyFont="1" applyBorder="1" applyAlignment="1">
      <alignment horizontal="justify" vertical="top" wrapText="1"/>
    </xf>
    <xf numFmtId="0" fontId="83" fillId="0" borderId="48" xfId="112" applyFont="1" applyBorder="1" applyAlignment="1">
      <alignment horizontal="justify" vertical="top" wrapText="1"/>
    </xf>
    <xf numFmtId="0" fontId="83" fillId="0" borderId="45" xfId="112" applyFont="1" applyBorder="1" applyAlignment="1">
      <alignment horizontal="justify" vertical="top" wrapText="1"/>
    </xf>
    <xf numFmtId="0" fontId="57" fillId="0" borderId="47" xfId="112" applyFont="1" applyBorder="1" applyAlignment="1">
      <alignment horizontal="left" vertical="center"/>
    </xf>
    <xf numFmtId="0" fontId="57" fillId="0" borderId="48" xfId="112" applyFont="1" applyBorder="1" applyAlignment="1">
      <alignment horizontal="left" vertical="center"/>
    </xf>
    <xf numFmtId="0" fontId="57" fillId="0" borderId="45" xfId="112" applyFont="1" applyBorder="1" applyAlignment="1">
      <alignment horizontal="left" vertical="center"/>
    </xf>
    <xf numFmtId="0" fontId="84" fillId="0" borderId="50" xfId="112" applyFont="1" applyBorder="1" applyAlignment="1">
      <alignment horizontal="justify" vertical="top" wrapText="1"/>
    </xf>
    <xf numFmtId="0" fontId="84" fillId="0" borderId="22" xfId="112" applyFont="1" applyBorder="1" applyAlignment="1">
      <alignment horizontal="justify" vertical="top" wrapText="1"/>
    </xf>
    <xf numFmtId="0" fontId="84" fillId="0" borderId="46" xfId="112" applyFont="1" applyBorder="1" applyAlignment="1">
      <alignment horizontal="justify" vertical="top" wrapText="1"/>
    </xf>
    <xf numFmtId="0" fontId="84" fillId="0" borderId="47" xfId="112" applyFont="1" applyBorder="1" applyAlignment="1">
      <alignment horizontal="justify" vertical="top" wrapText="1"/>
    </xf>
    <xf numFmtId="0" fontId="57" fillId="0" borderId="50" xfId="112" applyFont="1" applyBorder="1" applyAlignment="1">
      <alignment horizontal="justify" vertical="top" wrapText="1"/>
    </xf>
    <xf numFmtId="0" fontId="57" fillId="0" borderId="22" xfId="112" applyFont="1" applyBorder="1" applyAlignment="1">
      <alignment horizontal="justify" vertical="top" wrapText="1"/>
    </xf>
    <xf numFmtId="0" fontId="57" fillId="0" borderId="46" xfId="112" applyFont="1" applyBorder="1" applyAlignment="1">
      <alignment horizontal="justify" vertical="top" wrapText="1"/>
    </xf>
    <xf numFmtId="0" fontId="57" fillId="0" borderId="47" xfId="112" applyFont="1" applyBorder="1" applyAlignment="1">
      <alignment horizontal="left" vertical="top"/>
    </xf>
    <xf numFmtId="0" fontId="57" fillId="0" borderId="48" xfId="112" applyFont="1" applyBorder="1" applyAlignment="1">
      <alignment horizontal="left" vertical="top"/>
    </xf>
    <xf numFmtId="0" fontId="57" fillId="0" borderId="45" xfId="112" applyFont="1" applyBorder="1" applyAlignment="1">
      <alignment horizontal="left" vertical="top"/>
    </xf>
    <xf numFmtId="0" fontId="84" fillId="0" borderId="48" xfId="112" applyFont="1" applyBorder="1" applyAlignment="1">
      <alignment horizontal="justify" vertical="top" wrapText="1"/>
    </xf>
    <xf numFmtId="0" fontId="84" fillId="0" borderId="45" xfId="112" applyFont="1" applyBorder="1" applyAlignment="1">
      <alignment horizontal="justify" vertical="top" wrapText="1"/>
    </xf>
    <xf numFmtId="0" fontId="72" fillId="35" borderId="15" xfId="109" applyFont="1" applyFill="1" applyBorder="1" applyAlignment="1">
      <alignment horizontal="center" vertical="center"/>
    </xf>
    <xf numFmtId="0" fontId="59" fillId="35" borderId="15" xfId="109" applyFont="1" applyFill="1" applyBorder="1" applyAlignment="1">
      <alignment horizontal="center" vertical="center" wrapText="1"/>
    </xf>
    <xf numFmtId="0" fontId="59" fillId="35" borderId="23" xfId="109" applyFont="1" applyFill="1" applyBorder="1" applyAlignment="1">
      <alignment horizontal="center" vertical="center" wrapText="1"/>
    </xf>
    <xf numFmtId="0" fontId="59" fillId="35" borderId="19" xfId="109" applyFont="1" applyFill="1" applyBorder="1" applyAlignment="1">
      <alignment horizontal="center" vertical="center" wrapText="1"/>
    </xf>
    <xf numFmtId="0" fontId="59" fillId="35" borderId="21" xfId="109" applyFont="1" applyFill="1" applyBorder="1" applyAlignment="1">
      <alignment horizontal="center" vertical="center" wrapText="1"/>
    </xf>
    <xf numFmtId="0" fontId="59" fillId="35" borderId="33" xfId="109" applyFont="1" applyFill="1" applyBorder="1" applyAlignment="1">
      <alignment horizontal="center" vertical="center" wrapText="1"/>
    </xf>
    <xf numFmtId="0" fontId="59" fillId="35" borderId="30" xfId="109" applyFont="1" applyFill="1" applyBorder="1" applyAlignment="1">
      <alignment horizontal="center" vertical="center" wrapText="1"/>
    </xf>
    <xf numFmtId="0" fontId="59" fillId="35" borderId="38" xfId="0" applyFont="1" applyFill="1" applyBorder="1" applyAlignment="1">
      <alignment horizontal="left" vertical="center"/>
    </xf>
    <xf numFmtId="0" fontId="59" fillId="35" borderId="33" xfId="0" applyFont="1" applyFill="1" applyBorder="1" applyAlignment="1">
      <alignment horizontal="left" vertical="center"/>
    </xf>
    <xf numFmtId="0" fontId="84" fillId="0" borderId="16" xfId="0" applyFont="1" applyBorder="1" applyAlignment="1">
      <alignment horizontal="center" vertical="center"/>
    </xf>
    <xf numFmtId="0" fontId="59" fillId="35" borderId="31" xfId="0" applyFont="1" applyFill="1" applyBorder="1" applyAlignment="1">
      <alignment horizontal="left" vertical="center"/>
    </xf>
    <xf numFmtId="0" fontId="59" fillId="35" borderId="30" xfId="0" applyFont="1" applyFill="1" applyBorder="1" applyAlignment="1">
      <alignment horizontal="left" vertical="center"/>
    </xf>
    <xf numFmtId="0" fontId="59" fillId="35" borderId="38" xfId="109" applyFont="1" applyFill="1" applyBorder="1" applyAlignment="1">
      <alignment horizontal="center" vertical="center" wrapText="1"/>
    </xf>
    <xf numFmtId="0" fontId="59" fillId="35" borderId="15" xfId="0" applyFont="1" applyFill="1" applyBorder="1" applyAlignment="1">
      <alignment horizontal="center" vertical="center" wrapText="1"/>
    </xf>
    <xf numFmtId="0" fontId="59" fillId="35" borderId="23" xfId="0" applyFont="1" applyFill="1" applyBorder="1" applyAlignment="1">
      <alignment horizontal="center" vertical="center" wrapText="1"/>
    </xf>
    <xf numFmtId="0" fontId="95" fillId="35" borderId="15" xfId="0" applyFont="1" applyFill="1" applyBorder="1" applyAlignment="1">
      <alignment horizontal="center"/>
    </xf>
    <xf numFmtId="43" fontId="84" fillId="0" borderId="16" xfId="115" quotePrefix="1" applyFont="1" applyBorder="1" applyAlignment="1">
      <alignment horizontal="center" vertical="center"/>
    </xf>
    <xf numFmtId="43" fontId="84" fillId="0" borderId="16" xfId="115" quotePrefix="1" applyFont="1" applyBorder="1" applyAlignment="1">
      <alignment vertical="center"/>
    </xf>
    <xf numFmtId="173" fontId="84" fillId="0" borderId="16" xfId="120" applyNumberFormat="1" applyFont="1" applyBorder="1" applyAlignment="1">
      <alignment horizontal="center" vertical="center"/>
    </xf>
    <xf numFmtId="0" fontId="83" fillId="0" borderId="0" xfId="0" applyFont="1" applyAlignment="1">
      <alignment horizontal="center" vertical="center"/>
    </xf>
    <xf numFmtId="0" fontId="72" fillId="35" borderId="68" xfId="0" applyFont="1" applyFill="1" applyBorder="1" applyAlignment="1">
      <alignment horizontal="center" vertical="center" wrapText="1"/>
    </xf>
    <xf numFmtId="0" fontId="84" fillId="0" borderId="69" xfId="0" applyFont="1" applyBorder="1" applyAlignment="1">
      <alignment horizontal="center" vertical="center"/>
    </xf>
    <xf numFmtId="0" fontId="84" fillId="0" borderId="68" xfId="0" applyFont="1" applyBorder="1" applyAlignment="1">
      <alignment horizontal="center" vertical="center"/>
    </xf>
    <xf numFmtId="0" fontId="59" fillId="35" borderId="31" xfId="0" applyFont="1" applyFill="1" applyBorder="1" applyAlignment="1">
      <alignment horizontal="center" vertical="center" wrapText="1"/>
    </xf>
    <xf numFmtId="0" fontId="59" fillId="35" borderId="33" xfId="0" applyFont="1" applyFill="1" applyBorder="1" applyAlignment="1">
      <alignment horizontal="center" vertical="center" wrapText="1"/>
    </xf>
    <xf numFmtId="0" fontId="59" fillId="35" borderId="30" xfId="0" applyFont="1" applyFill="1" applyBorder="1" applyAlignment="1">
      <alignment horizontal="center" vertical="center" wrapText="1"/>
    </xf>
    <xf numFmtId="0" fontId="72" fillId="35" borderId="34" xfId="6" applyFont="1" applyFill="1" applyBorder="1" applyAlignment="1">
      <alignment horizontal="center" vertical="center" wrapText="1"/>
    </xf>
    <xf numFmtId="0" fontId="72" fillId="35" borderId="35" xfId="6" applyFont="1" applyFill="1" applyBorder="1" applyAlignment="1">
      <alignment horizontal="center" vertical="center" wrapText="1"/>
    </xf>
    <xf numFmtId="0" fontId="72" fillId="35" borderId="36" xfId="6" applyFont="1" applyFill="1" applyBorder="1" applyAlignment="1">
      <alignment horizontal="center" vertical="center" wrapText="1"/>
    </xf>
    <xf numFmtId="0" fontId="59" fillId="35" borderId="34" xfId="6" applyFont="1" applyFill="1" applyBorder="1" applyAlignment="1">
      <alignment horizontal="center" vertical="center" wrapText="1"/>
    </xf>
    <xf numFmtId="0" fontId="59" fillId="35" borderId="35" xfId="6" applyFont="1" applyFill="1" applyBorder="1" applyAlignment="1">
      <alignment horizontal="center" vertical="center" wrapText="1"/>
    </xf>
    <xf numFmtId="0" fontId="59" fillId="35" borderId="36" xfId="6" applyFont="1" applyFill="1" applyBorder="1" applyAlignment="1">
      <alignment horizontal="center" vertical="center" wrapText="1"/>
    </xf>
    <xf numFmtId="0" fontId="84" fillId="0" borderId="16" xfId="6" applyFont="1" applyBorder="1" applyAlignment="1">
      <alignment horizontal="justify" vertical="center" wrapText="1"/>
    </xf>
    <xf numFmtId="0" fontId="40" fillId="0" borderId="0" xfId="6" applyFont="1" applyAlignment="1">
      <alignment horizontal="center"/>
    </xf>
    <xf numFmtId="0" fontId="59" fillId="35" borderId="32" xfId="6" applyFont="1" applyFill="1" applyBorder="1" applyAlignment="1">
      <alignment horizontal="center" vertical="center" wrapText="1"/>
    </xf>
    <xf numFmtId="0" fontId="59" fillId="35" borderId="38" xfId="6" applyFont="1" applyFill="1" applyBorder="1" applyAlignment="1">
      <alignment horizontal="center" vertical="center" wrapText="1"/>
    </xf>
    <xf numFmtId="0" fontId="59" fillId="35" borderId="33" xfId="6" applyFont="1" applyFill="1" applyBorder="1" applyAlignment="1">
      <alignment horizontal="center" vertical="center" wrapText="1"/>
    </xf>
    <xf numFmtId="0" fontId="66" fillId="35" borderId="34" xfId="6" applyFont="1" applyFill="1" applyBorder="1" applyAlignment="1">
      <alignment horizontal="center" vertical="center" wrapText="1"/>
    </xf>
    <xf numFmtId="0" fontId="66" fillId="35" borderId="35" xfId="6" applyFont="1" applyFill="1" applyBorder="1" applyAlignment="1">
      <alignment horizontal="center" vertical="center" wrapText="1"/>
    </xf>
    <xf numFmtId="0" fontId="66" fillId="35" borderId="36" xfId="6" applyFont="1" applyFill="1" applyBorder="1" applyAlignment="1">
      <alignment horizontal="center" vertical="center" wrapText="1"/>
    </xf>
    <xf numFmtId="0" fontId="84" fillId="0" borderId="16" xfId="6" applyFont="1" applyBorder="1"/>
    <xf numFmtId="0" fontId="72" fillId="35" borderId="15" xfId="7" applyFont="1" applyFill="1" applyBorder="1" applyAlignment="1">
      <alignment horizontal="center" vertical="center" wrapText="1"/>
    </xf>
    <xf numFmtId="0" fontId="59" fillId="35" borderId="15" xfId="7" applyFont="1" applyFill="1" applyBorder="1" applyAlignment="1">
      <alignment horizontal="left" vertical="center"/>
    </xf>
    <xf numFmtId="0" fontId="59" fillId="35" borderId="19" xfId="7" applyFont="1" applyFill="1" applyBorder="1" applyAlignment="1">
      <alignment horizontal="left" vertical="center"/>
    </xf>
    <xf numFmtId="0" fontId="83" fillId="0" borderId="16" xfId="7" applyFont="1" applyBorder="1" applyAlignment="1">
      <alignment horizontal="center" vertical="center"/>
    </xf>
    <xf numFmtId="0" fontId="41" fillId="0" borderId="0" xfId="7" applyFont="1" applyAlignment="1">
      <alignment horizontal="center"/>
    </xf>
    <xf numFmtId="0" fontId="84" fillId="0" borderId="47" xfId="7" applyFont="1" applyBorder="1" applyAlignment="1">
      <alignment horizontal="justify" vertical="top"/>
    </xf>
    <xf numFmtId="0" fontId="84" fillId="0" borderId="48" xfId="7" applyFont="1" applyBorder="1" applyAlignment="1">
      <alignment horizontal="justify" vertical="top"/>
    </xf>
    <xf numFmtId="0" fontId="84" fillId="0" borderId="45" xfId="7" applyFont="1" applyBorder="1" applyAlignment="1">
      <alignment horizontal="justify" vertical="top"/>
    </xf>
    <xf numFmtId="0" fontId="84" fillId="0" borderId="49" xfId="7" applyFont="1" applyBorder="1" applyAlignment="1">
      <alignment horizontal="justify" vertical="top"/>
    </xf>
    <xf numFmtId="0" fontId="84" fillId="0" borderId="0" xfId="7" applyFont="1" applyAlignment="1">
      <alignment horizontal="justify" vertical="top"/>
    </xf>
    <xf numFmtId="0" fontId="84" fillId="0" borderId="37" xfId="7" applyFont="1" applyBorder="1" applyAlignment="1">
      <alignment horizontal="justify" vertical="top"/>
    </xf>
    <xf numFmtId="0" fontId="84" fillId="0" borderId="50" xfId="7" applyFont="1" applyBorder="1" applyAlignment="1">
      <alignment horizontal="justify" vertical="top"/>
    </xf>
    <xf numFmtId="0" fontId="84" fillId="0" borderId="22" xfId="7" applyFont="1" applyBorder="1" applyAlignment="1">
      <alignment horizontal="justify" vertical="top"/>
    </xf>
    <xf numFmtId="0" fontId="84" fillId="0" borderId="46" xfId="7" applyFont="1" applyBorder="1" applyAlignment="1">
      <alignment horizontal="justify" vertical="top"/>
    </xf>
    <xf numFmtId="0" fontId="59" fillId="35" borderId="15" xfId="7" applyFont="1" applyFill="1" applyBorder="1" applyAlignment="1">
      <alignment horizontal="center" vertical="center" wrapText="1"/>
    </xf>
    <xf numFmtId="0" fontId="59" fillId="35" borderId="23" xfId="7" applyFont="1" applyFill="1" applyBorder="1" applyAlignment="1">
      <alignment horizontal="center" vertical="center" wrapText="1"/>
    </xf>
    <xf numFmtId="0" fontId="59" fillId="35" borderId="14" xfId="0" applyFont="1" applyFill="1" applyBorder="1" applyAlignment="1">
      <alignment horizontal="left" vertical="center" wrapText="1"/>
    </xf>
    <xf numFmtId="0" fontId="59" fillId="35" borderId="15" xfId="108" applyFont="1" applyFill="1" applyBorder="1" applyAlignment="1" applyProtection="1">
      <alignment horizontal="center" vertical="center" wrapText="1"/>
      <protection locked="0"/>
    </xf>
    <xf numFmtId="0" fontId="42" fillId="0" borderId="0" xfId="0" applyFont="1" applyAlignment="1">
      <alignment horizontal="center" vertical="center" wrapText="1"/>
    </xf>
    <xf numFmtId="0" fontId="106" fillId="38" borderId="51" xfId="0" applyFont="1" applyFill="1" applyBorder="1" applyAlignment="1">
      <alignment horizontal="center" vertical="center"/>
    </xf>
    <xf numFmtId="0" fontId="106" fillId="38" borderId="52" xfId="0" applyFont="1" applyFill="1" applyBorder="1" applyAlignment="1">
      <alignment horizontal="center" vertical="center"/>
    </xf>
    <xf numFmtId="0" fontId="106" fillId="38" borderId="18" xfId="0" applyFont="1" applyFill="1" applyBorder="1" applyAlignment="1">
      <alignment horizontal="center" vertical="center"/>
    </xf>
    <xf numFmtId="49" fontId="83" fillId="0" borderId="0" xfId="0" applyNumberFormat="1" applyFont="1" applyAlignment="1">
      <alignment horizontal="center" vertical="center"/>
    </xf>
    <xf numFmtId="49" fontId="59" fillId="35" borderId="15" xfId="0" applyNumberFormat="1" applyFont="1" applyFill="1" applyBorder="1" applyAlignment="1">
      <alignment horizontal="center" vertical="center" wrapText="1"/>
    </xf>
    <xf numFmtId="0" fontId="59" fillId="35" borderId="58" xfId="106" applyFont="1" applyFill="1" applyBorder="1" applyAlignment="1">
      <alignment horizontal="center" vertical="center"/>
    </xf>
    <xf numFmtId="0" fontId="59" fillId="35" borderId="59" xfId="106" applyFont="1" applyFill="1" applyBorder="1" applyAlignment="1">
      <alignment horizontal="center" vertical="center"/>
    </xf>
    <xf numFmtId="0" fontId="59" fillId="35" borderId="60" xfId="106" applyFont="1" applyFill="1" applyBorder="1" applyAlignment="1">
      <alignment horizontal="center" vertical="center"/>
    </xf>
    <xf numFmtId="0" fontId="59" fillId="35" borderId="39" xfId="106" applyFont="1" applyFill="1" applyBorder="1" applyAlignment="1">
      <alignment horizontal="center" vertical="center"/>
    </xf>
    <xf numFmtId="0" fontId="59" fillId="35" borderId="40" xfId="106" applyFont="1" applyFill="1" applyBorder="1" applyAlignment="1">
      <alignment horizontal="center" vertical="center"/>
    </xf>
    <xf numFmtId="0" fontId="59" fillId="35" borderId="56" xfId="106" applyFont="1" applyFill="1" applyBorder="1" applyAlignment="1">
      <alignment horizontal="center" vertical="center"/>
    </xf>
    <xf numFmtId="0" fontId="59" fillId="35" borderId="47" xfId="105" applyFont="1" applyFill="1" applyBorder="1" applyAlignment="1">
      <alignment horizontal="center" vertical="center"/>
    </xf>
    <xf numFmtId="0" fontId="59" fillId="35" borderId="48" xfId="105" applyFont="1" applyFill="1" applyBorder="1" applyAlignment="1">
      <alignment horizontal="center" vertical="center"/>
    </xf>
    <xf numFmtId="0" fontId="59" fillId="35" borderId="45" xfId="105" applyFont="1" applyFill="1" applyBorder="1" applyAlignment="1">
      <alignment horizontal="center" vertical="center"/>
    </xf>
    <xf numFmtId="0" fontId="59" fillId="35" borderId="49" xfId="105" applyFont="1" applyFill="1" applyBorder="1" applyAlignment="1">
      <alignment horizontal="center" vertical="center"/>
    </xf>
    <xf numFmtId="0" fontId="59" fillId="35" borderId="0" xfId="105" applyFont="1" applyFill="1" applyAlignment="1">
      <alignment horizontal="center" vertical="center"/>
    </xf>
    <xf numFmtId="0" fontId="59" fillId="35" borderId="37" xfId="105" applyFont="1" applyFill="1" applyBorder="1" applyAlignment="1">
      <alignment horizontal="center" vertical="center"/>
    </xf>
    <xf numFmtId="0" fontId="59" fillId="35" borderId="50" xfId="105" applyFont="1" applyFill="1" applyBorder="1" applyAlignment="1">
      <alignment horizontal="center" vertical="center"/>
    </xf>
    <xf numFmtId="0" fontId="59" fillId="35" borderId="22" xfId="105" applyFont="1" applyFill="1" applyBorder="1" applyAlignment="1">
      <alignment horizontal="center" vertical="center"/>
    </xf>
    <xf numFmtId="0" fontId="59" fillId="35" borderId="46" xfId="105" applyFont="1" applyFill="1" applyBorder="1" applyAlignment="1">
      <alignment horizontal="center" vertical="center"/>
    </xf>
  </cellXfs>
  <cellStyles count="190">
    <cellStyle name="20% - Énfasis1 2" xfId="14" xr:uid="{00000000-0005-0000-0000-000000000000}"/>
    <cellStyle name="20% - Énfasis1 2 2" xfId="129" xr:uid="{47073B7B-AA1D-418C-8D95-72DD545B77DE}"/>
    <cellStyle name="20% - Énfasis2 2" xfId="15" xr:uid="{00000000-0005-0000-0000-000001000000}"/>
    <cellStyle name="20% - Énfasis2 2 2" xfId="130" xr:uid="{FB6E03A3-3876-459A-AE5D-D0C9E1627DD5}"/>
    <cellStyle name="20% - Énfasis3 2" xfId="16" xr:uid="{00000000-0005-0000-0000-000002000000}"/>
    <cellStyle name="20% - Énfasis3 2 2" xfId="131" xr:uid="{17B238FF-9F9A-4B5B-B934-B33E4F0FCA07}"/>
    <cellStyle name="20% - Énfasis4 2" xfId="17" xr:uid="{00000000-0005-0000-0000-000003000000}"/>
    <cellStyle name="20% - Énfasis4 2 2" xfId="132" xr:uid="{CB52666A-4853-4DF3-A9B1-04887D0BF3AF}"/>
    <cellStyle name="20% - Énfasis5 2" xfId="18" xr:uid="{00000000-0005-0000-0000-000004000000}"/>
    <cellStyle name="20% - Énfasis5 2 2" xfId="133" xr:uid="{6876F918-6F39-46A2-A21D-46E86F41D2CD}"/>
    <cellStyle name="20% - Énfasis5 3" xfId="19" xr:uid="{00000000-0005-0000-0000-000005000000}"/>
    <cellStyle name="20% - Énfasis5 3 2" xfId="134" xr:uid="{3E60727E-C3B6-4119-9DB2-C4DA8782A479}"/>
    <cellStyle name="20% - Énfasis6 2" xfId="20" xr:uid="{00000000-0005-0000-0000-000006000000}"/>
    <cellStyle name="20% - Énfasis6 2 2" xfId="135" xr:uid="{6EFF3252-9783-435D-BC01-D865ED30ACD7}"/>
    <cellStyle name="20% - Énfasis6 3" xfId="21" xr:uid="{00000000-0005-0000-0000-000007000000}"/>
    <cellStyle name="20% - Énfasis6 3 2" xfId="136" xr:uid="{DA26E9E9-0873-4C2D-B105-CF1F147E2048}"/>
    <cellStyle name="40% - Énfasis1 2" xfId="22" xr:uid="{00000000-0005-0000-0000-000008000000}"/>
    <cellStyle name="40% - Énfasis1 2 2" xfId="137" xr:uid="{E253A496-058C-42B6-889B-B68762B53753}"/>
    <cellStyle name="40% - Énfasis1 3" xfId="23" xr:uid="{00000000-0005-0000-0000-000009000000}"/>
    <cellStyle name="40% - Énfasis1 3 2" xfId="138" xr:uid="{59E6130D-AA1A-4F56-B8F3-B11BA583DBFC}"/>
    <cellStyle name="40% - Énfasis2 2" xfId="24" xr:uid="{00000000-0005-0000-0000-00000A000000}"/>
    <cellStyle name="40% - Énfasis2 2 2" xfId="139" xr:uid="{328A704A-CE1D-480A-B272-B150787F4DD9}"/>
    <cellStyle name="40% - Énfasis2 3" xfId="25" xr:uid="{00000000-0005-0000-0000-00000B000000}"/>
    <cellStyle name="40% - Énfasis2 3 2" xfId="140" xr:uid="{3AE1AC0C-A8F6-4614-AF51-2CFFF28BFA46}"/>
    <cellStyle name="40% - Énfasis3 2" xfId="26" xr:uid="{00000000-0005-0000-0000-00000C000000}"/>
    <cellStyle name="40% - Énfasis3 2 2" xfId="141" xr:uid="{EE7184E1-DBD8-4608-9B9A-398DEBB8FD8A}"/>
    <cellStyle name="40% - Énfasis4 2" xfId="27" xr:uid="{00000000-0005-0000-0000-00000D000000}"/>
    <cellStyle name="40% - Énfasis4 2 2" xfId="142" xr:uid="{B8778327-03BA-4D5A-817D-AA67953E71D6}"/>
    <cellStyle name="40% - Énfasis4 3" xfId="28" xr:uid="{00000000-0005-0000-0000-00000E000000}"/>
    <cellStyle name="40% - Énfasis4 3 2" xfId="143" xr:uid="{C79D985C-C6E1-491C-9AEE-847A21E61194}"/>
    <cellStyle name="40% - Énfasis5 2" xfId="29" xr:uid="{00000000-0005-0000-0000-00000F000000}"/>
    <cellStyle name="40% - Énfasis5 2 2" xfId="144" xr:uid="{599AAF6B-80DC-4EBC-B795-876E1A12C4C8}"/>
    <cellStyle name="40% - Énfasis5 3" xfId="30" xr:uid="{00000000-0005-0000-0000-000010000000}"/>
    <cellStyle name="40% - Énfasis5 3 2" xfId="145" xr:uid="{1D9291F0-2EB0-49CA-BD87-3AA819A40234}"/>
    <cellStyle name="40% - Énfasis6 2" xfId="31" xr:uid="{00000000-0005-0000-0000-000011000000}"/>
    <cellStyle name="40% - Énfasis6 2 2" xfId="146" xr:uid="{02A6F071-026E-4ED7-B8ED-8BEF044FFF5F}"/>
    <cellStyle name="40% - Énfasis6 3" xfId="32" xr:uid="{00000000-0005-0000-0000-000012000000}"/>
    <cellStyle name="40% - Énfasis6 3 2" xfId="147" xr:uid="{28C49D33-266C-4108-B289-0E8DDD006A9E}"/>
    <cellStyle name="60% - Énfasis1 2" xfId="33" xr:uid="{00000000-0005-0000-0000-000013000000}"/>
    <cellStyle name="60% - Énfasis2 2" xfId="34" xr:uid="{00000000-0005-0000-0000-000014000000}"/>
    <cellStyle name="60% - Énfasis3 2" xfId="35" xr:uid="{00000000-0005-0000-0000-000015000000}"/>
    <cellStyle name="60% - Énfasis4 2" xfId="36" xr:uid="{00000000-0005-0000-0000-000016000000}"/>
    <cellStyle name="60% - Énfasis5 2" xfId="37" xr:uid="{00000000-0005-0000-0000-000017000000}"/>
    <cellStyle name="60% - Énfasis6 2" xfId="38" xr:uid="{00000000-0005-0000-0000-000018000000}"/>
    <cellStyle name="Buena 2" xfId="39" xr:uid="{00000000-0005-0000-0000-000019000000}"/>
    <cellStyle name="Cálculo 2" xfId="40" xr:uid="{00000000-0005-0000-0000-00001A000000}"/>
    <cellStyle name="Celda de comprobación 2" xfId="41" xr:uid="{00000000-0005-0000-0000-00001B000000}"/>
    <cellStyle name="Celda vinculada 2" xfId="42" xr:uid="{00000000-0005-0000-0000-00001C000000}"/>
    <cellStyle name="Encabezado 4 2" xfId="43" xr:uid="{00000000-0005-0000-0000-00001D000000}"/>
    <cellStyle name="Énfasis1 2" xfId="44" xr:uid="{00000000-0005-0000-0000-00001E000000}"/>
    <cellStyle name="Énfasis2 2" xfId="45" xr:uid="{00000000-0005-0000-0000-00001F000000}"/>
    <cellStyle name="Énfasis3 2" xfId="46" xr:uid="{00000000-0005-0000-0000-000020000000}"/>
    <cellStyle name="Énfasis4 2" xfId="47" xr:uid="{00000000-0005-0000-0000-000021000000}"/>
    <cellStyle name="Énfasis5 2" xfId="48" xr:uid="{00000000-0005-0000-0000-000022000000}"/>
    <cellStyle name="Énfasis6 2" xfId="49" xr:uid="{00000000-0005-0000-0000-000023000000}"/>
    <cellStyle name="Entrada 2" xfId="50" xr:uid="{00000000-0005-0000-0000-000024000000}"/>
    <cellStyle name="Euro" xfId="51" xr:uid="{00000000-0005-0000-0000-000025000000}"/>
    <cellStyle name="Excel Built-in Normal" xfId="52" xr:uid="{00000000-0005-0000-0000-000026000000}"/>
    <cellStyle name="Incorrecto 2" xfId="53" xr:uid="{00000000-0005-0000-0000-000027000000}"/>
    <cellStyle name="Millares" xfId="119" builtinId="3"/>
    <cellStyle name="Millares 2" xfId="1" xr:uid="{00000000-0005-0000-0000-000029000000}"/>
    <cellStyle name="Millares 2 2" xfId="2" xr:uid="{00000000-0005-0000-0000-00002A000000}"/>
    <cellStyle name="Millares 2 2 2" xfId="123" xr:uid="{21E20CA1-8D89-43AF-A632-1F5C0D233933}"/>
    <cellStyle name="Millares 2 3" xfId="54" xr:uid="{00000000-0005-0000-0000-00002B000000}"/>
    <cellStyle name="Millares 2 3 2" xfId="148" xr:uid="{D9F2D061-9104-4A4A-82B1-E9CA60D8A1FC}"/>
    <cellStyle name="Millares 2 4" xfId="115" xr:uid="{00000000-0005-0000-0000-00002C000000}"/>
    <cellStyle name="Millares 2 4 2" xfId="185" xr:uid="{21AC32E1-5AF8-4474-B46C-093C4E6D0C54}"/>
    <cellStyle name="Millares 2 4 3" xfId="121" xr:uid="{2B9D82B7-0E21-4452-AD66-42DA80032E43}"/>
    <cellStyle name="Millares 2 5" xfId="122" xr:uid="{4739CEEB-A2A4-4AB7-9DF0-1FC175399E31}"/>
    <cellStyle name="Millares 3" xfId="3" xr:uid="{00000000-0005-0000-0000-00002D000000}"/>
    <cellStyle name="Millares 3 2" xfId="55" xr:uid="{00000000-0005-0000-0000-00002E000000}"/>
    <cellStyle name="Millares 3 2 2" xfId="149" xr:uid="{E002BC88-0457-4E75-A428-FCE60288B2C3}"/>
    <cellStyle name="Millares 3 3" xfId="124" xr:uid="{618A96FD-0084-4D4E-A5E2-B0DF0DFA33B9}"/>
    <cellStyle name="Millares 4" xfId="4" xr:uid="{00000000-0005-0000-0000-00002F000000}"/>
    <cellStyle name="Millares 4 2" xfId="125" xr:uid="{BED5DA19-7888-4D18-8094-65CA19D25056}"/>
    <cellStyle name="Millares 5" xfId="56" xr:uid="{00000000-0005-0000-0000-000030000000}"/>
    <cellStyle name="Millares 5 2" xfId="150" xr:uid="{3E87FDA0-1C9C-406F-8D59-093A9E46E9D5}"/>
    <cellStyle name="Millares 6" xfId="57" xr:uid="{00000000-0005-0000-0000-000031000000}"/>
    <cellStyle name="Millares 6 2" xfId="151" xr:uid="{CA03778E-5B93-49A3-B229-20D15560CD28}"/>
    <cellStyle name="Millares 7" xfId="58" xr:uid="{00000000-0005-0000-0000-000032000000}"/>
    <cellStyle name="Millares 7 2" xfId="59" xr:uid="{00000000-0005-0000-0000-000033000000}"/>
    <cellStyle name="Millares 7 2 2" xfId="153" xr:uid="{1AE8AA00-741C-41F9-AE56-792516EFE1FE}"/>
    <cellStyle name="Millares 7 3" xfId="111" xr:uid="{00000000-0005-0000-0000-000034000000}"/>
    <cellStyle name="Millares 7 3 2" xfId="183" xr:uid="{94DB0980-40A4-4AD0-912A-48C48BD35984}"/>
    <cellStyle name="Millares 7 4" xfId="152" xr:uid="{2E438CE2-0730-4B6C-99CC-59F3A7CB699E}"/>
    <cellStyle name="Millares 8" xfId="107" xr:uid="{00000000-0005-0000-0000-000035000000}"/>
    <cellStyle name="Millares 8 2" xfId="181" xr:uid="{10F3A08C-2FA6-4CFA-85D4-D28D383B887C}"/>
    <cellStyle name="Millares 9" xfId="189" xr:uid="{CF9CDCC6-4250-4FEA-9EA6-29FE1323AB8B}"/>
    <cellStyle name="Moneda" xfId="118" builtinId="4"/>
    <cellStyle name="Moneda 2" xfId="60" xr:uid="{00000000-0005-0000-0000-000037000000}"/>
    <cellStyle name="Moneda 2 2" xfId="154" xr:uid="{3ECA7AD1-5CB7-45F7-988F-78DF996F41F9}"/>
    <cellStyle name="Moneda 3" xfId="61" xr:uid="{00000000-0005-0000-0000-000038000000}"/>
    <cellStyle name="Moneda 3 2" xfId="155" xr:uid="{A37E59A6-725C-4A49-856C-E64E548875AE}"/>
    <cellStyle name="Moneda 4" xfId="188" xr:uid="{6DA74824-8A86-4B01-A9A0-1DD42A4253A8}"/>
    <cellStyle name="Neutral 2" xfId="62" xr:uid="{00000000-0005-0000-0000-000039000000}"/>
    <cellStyle name="Normal" xfId="0" builtinId="0"/>
    <cellStyle name="Normal 10" xfId="63" xr:uid="{00000000-0005-0000-0000-00003B000000}"/>
    <cellStyle name="Normal 10 2" xfId="64" xr:uid="{00000000-0005-0000-0000-00003C000000}"/>
    <cellStyle name="Normal 10 2 2" xfId="108" xr:uid="{00000000-0005-0000-0000-00003D000000}"/>
    <cellStyle name="Normal 11" xfId="65" xr:uid="{00000000-0005-0000-0000-00003E000000}"/>
    <cellStyle name="Normal 11 2" xfId="156" xr:uid="{53D018C2-A801-445C-8674-9CD27FB5396C}"/>
    <cellStyle name="Normal 12" xfId="66" xr:uid="{00000000-0005-0000-0000-00003F000000}"/>
    <cellStyle name="Normal 12 2" xfId="67" xr:uid="{00000000-0005-0000-0000-000040000000}"/>
    <cellStyle name="Normal 12 2 2" xfId="158" xr:uid="{1B29269C-E1EE-477D-95FA-3398A0508B76}"/>
    <cellStyle name="Normal 12 3" xfId="157" xr:uid="{79A2744F-353B-4F79-AE1C-A70C1D5B748F}"/>
    <cellStyle name="Normal 13" xfId="68" xr:uid="{00000000-0005-0000-0000-000041000000}"/>
    <cellStyle name="Normal 13 2" xfId="69" xr:uid="{00000000-0005-0000-0000-000042000000}"/>
    <cellStyle name="Normal 13 2 2" xfId="160" xr:uid="{321F8B1D-A1B7-41E4-AF72-346B10A4CB1C}"/>
    <cellStyle name="Normal 13 3" xfId="159" xr:uid="{71308155-8B8F-422D-A988-C82D2339F1AB}"/>
    <cellStyle name="Normal 14" xfId="70" xr:uid="{00000000-0005-0000-0000-000043000000}"/>
    <cellStyle name="Normal 14 2" xfId="161" xr:uid="{E3453B35-CDE8-4AC2-9E90-2721AA6F5CD0}"/>
    <cellStyle name="Normal 15" xfId="71" xr:uid="{00000000-0005-0000-0000-000044000000}"/>
    <cellStyle name="Normal 15 2" xfId="162" xr:uid="{DF409F24-A035-4C68-8BE8-079CF08676FE}"/>
    <cellStyle name="Normal 16" xfId="72" xr:uid="{00000000-0005-0000-0000-000045000000}"/>
    <cellStyle name="Normal 16 2" xfId="163" xr:uid="{CE63BB5D-B00A-4878-9FE8-60ADDD64A468}"/>
    <cellStyle name="Normal 17" xfId="73" xr:uid="{00000000-0005-0000-0000-000046000000}"/>
    <cellStyle name="Normal 17 2" xfId="74" xr:uid="{00000000-0005-0000-0000-000047000000}"/>
    <cellStyle name="Normal 17 2 2" xfId="165" xr:uid="{EA954B26-3238-4CFF-A26B-B4660529347C}"/>
    <cellStyle name="Normal 17 3" xfId="109" xr:uid="{00000000-0005-0000-0000-000048000000}"/>
    <cellStyle name="Normal 17 3 2" xfId="182" xr:uid="{29C943BE-B8DE-4C17-9D6D-A63B3B04BB7C}"/>
    <cellStyle name="Normal 17 4" xfId="164" xr:uid="{C4130460-D1CC-4C67-A9BA-72AC243C72A9}"/>
    <cellStyle name="Normal 18" xfId="75" xr:uid="{00000000-0005-0000-0000-000049000000}"/>
    <cellStyle name="Normal 19" xfId="104" xr:uid="{00000000-0005-0000-0000-00004A000000}"/>
    <cellStyle name="Normal 19 2" xfId="180" xr:uid="{33887BA4-4ADC-4880-99DD-0B2CE0D2C8A3}"/>
    <cellStyle name="Normal 2" xfId="5" xr:uid="{00000000-0005-0000-0000-00004B000000}"/>
    <cellStyle name="Normal 2 10" xfId="113" xr:uid="{00000000-0005-0000-0000-00004C000000}"/>
    <cellStyle name="Normal 2 10 2" xfId="184" xr:uid="{6CC8AC94-0E4B-41AD-80D0-43A960108DEF}"/>
    <cellStyle name="Normal 2 2" xfId="6" xr:uid="{00000000-0005-0000-0000-00004D000000}"/>
    <cellStyle name="Normal 2 2 2" xfId="76" xr:uid="{00000000-0005-0000-0000-00004E000000}"/>
    <cellStyle name="Normal 2 2 2 2" xfId="110" xr:uid="{00000000-0005-0000-0000-00004F000000}"/>
    <cellStyle name="Normal 2 3" xfId="77" xr:uid="{00000000-0005-0000-0000-000050000000}"/>
    <cellStyle name="Normal 2 3 2" xfId="166" xr:uid="{FAAC4B24-4AA3-48DE-88CD-4935FEC175AF}"/>
    <cellStyle name="Normal 2 4" xfId="78" xr:uid="{00000000-0005-0000-0000-000051000000}"/>
    <cellStyle name="Normal 2 4 2" xfId="167" xr:uid="{F0183FD3-EF39-4334-BB6B-3DE07C07A2E0}"/>
    <cellStyle name="Normal 2 5" xfId="79" xr:uid="{00000000-0005-0000-0000-000052000000}"/>
    <cellStyle name="Normal 2 5 2" xfId="168" xr:uid="{8A1F2435-0106-47A6-9642-87DE6A8558E6}"/>
    <cellStyle name="Normal 2 6" xfId="80" xr:uid="{00000000-0005-0000-0000-000053000000}"/>
    <cellStyle name="Normal 2 6 2" xfId="169" xr:uid="{3F014EBF-4A59-49BD-A7B0-FEA1084D8B69}"/>
    <cellStyle name="Normal 2 7" xfId="81" xr:uid="{00000000-0005-0000-0000-000054000000}"/>
    <cellStyle name="Normal 2 7 2" xfId="170" xr:uid="{4A39BF13-43AF-461B-91D9-F91B06DB1C4E}"/>
    <cellStyle name="Normal 2 8" xfId="82" xr:uid="{00000000-0005-0000-0000-000055000000}"/>
    <cellStyle name="Normal 2 8 2" xfId="171" xr:uid="{9376CAB9-A1C0-4FB2-A20E-2459A4314FD8}"/>
    <cellStyle name="Normal 2 9" xfId="105" xr:uid="{00000000-0005-0000-0000-000056000000}"/>
    <cellStyle name="Normal 2_BASE 2010 B" xfId="83" xr:uid="{00000000-0005-0000-0000-000057000000}"/>
    <cellStyle name="Normal 20" xfId="114" xr:uid="{00000000-0005-0000-0000-000058000000}"/>
    <cellStyle name="Normal 21" xfId="116" xr:uid="{00000000-0005-0000-0000-000059000000}"/>
    <cellStyle name="Normal 21 2" xfId="186" xr:uid="{17C15488-3CD1-43FD-AD66-5D5F8EC06A1C}"/>
    <cellStyle name="Normal 22" xfId="117" xr:uid="{00000000-0005-0000-0000-00005A000000}"/>
    <cellStyle name="Normal 22 2" xfId="187" xr:uid="{FA9BBF83-7F88-4A90-8FDC-D792A7356C0C}"/>
    <cellStyle name="Normal 3" xfId="7" xr:uid="{00000000-0005-0000-0000-00005B000000}"/>
    <cellStyle name="Normal 3 2" xfId="8" xr:uid="{00000000-0005-0000-0000-00005C000000}"/>
    <cellStyle name="Normal 3 2 2" xfId="126" xr:uid="{60E1E902-7E64-4533-8DBC-2431C500C283}"/>
    <cellStyle name="Normal 3 3" xfId="84" xr:uid="{00000000-0005-0000-0000-00005D000000}"/>
    <cellStyle name="Normal 3 3 2" xfId="172" xr:uid="{CE8A1AEB-FF74-46EE-85C3-6ED261549323}"/>
    <cellStyle name="Normal 3 4" xfId="85" xr:uid="{00000000-0005-0000-0000-00005E000000}"/>
    <cellStyle name="Normal 3 4 2" xfId="173" xr:uid="{87AE2284-26D1-4C83-A824-9D380B47C0D3}"/>
    <cellStyle name="Normal 3 5" xfId="86" xr:uid="{00000000-0005-0000-0000-00005F000000}"/>
    <cellStyle name="Normal 3 5 2" xfId="112" xr:uid="{00000000-0005-0000-0000-000060000000}"/>
    <cellStyle name="Normal 4" xfId="9" xr:uid="{00000000-0005-0000-0000-000061000000}"/>
    <cellStyle name="Normal 4 2" xfId="87" xr:uid="{00000000-0005-0000-0000-000062000000}"/>
    <cellStyle name="Normal 4 2 2" xfId="174" xr:uid="{C8DA4981-BFFA-4123-8C76-B07D65F500F8}"/>
    <cellStyle name="Normal 4 3" xfId="127" xr:uid="{AA23D9AC-4B16-4873-92CE-5B4A20EC56DE}"/>
    <cellStyle name="Normal 5" xfId="10" xr:uid="{00000000-0005-0000-0000-000063000000}"/>
    <cellStyle name="Normal 5 2" xfId="88" xr:uid="{00000000-0005-0000-0000-000064000000}"/>
    <cellStyle name="Normal 5 2 2" xfId="175" xr:uid="{DBA68DF7-C1AD-4FC2-A463-894E7CC8BED9}"/>
    <cellStyle name="Normal 5 3" xfId="89" xr:uid="{00000000-0005-0000-0000-000065000000}"/>
    <cellStyle name="Normal 5 3 2" xfId="176" xr:uid="{B9CC2EA5-23B8-4C69-B326-D9EA5D47A79C}"/>
    <cellStyle name="Normal 5 4" xfId="128" xr:uid="{59603317-29C7-4805-89A0-68E207D1182D}"/>
    <cellStyle name="Normal 6" xfId="90" xr:uid="{00000000-0005-0000-0000-000066000000}"/>
    <cellStyle name="Normal 6 2" xfId="177" xr:uid="{806020AE-3BEA-4304-9DAE-0C44C9FAE6EE}"/>
    <cellStyle name="Normal 7" xfId="91" xr:uid="{00000000-0005-0000-0000-000067000000}"/>
    <cellStyle name="Normal 8" xfId="92" xr:uid="{00000000-0005-0000-0000-000068000000}"/>
    <cellStyle name="Normal 8 2" xfId="178" xr:uid="{30D4E4EE-4B29-4052-8669-71A85E4BB506}"/>
    <cellStyle name="Normal 9" xfId="93" xr:uid="{00000000-0005-0000-0000-000069000000}"/>
    <cellStyle name="Normal_FORMATO IAIE IAT" xfId="11" xr:uid="{00000000-0005-0000-0000-00006A000000}"/>
    <cellStyle name="Normal_Invi_07_LEER" xfId="106" xr:uid="{00000000-0005-0000-0000-00006B000000}"/>
    <cellStyle name="Notas 2" xfId="94" xr:uid="{00000000-0005-0000-0000-00006C000000}"/>
    <cellStyle name="Notas 2 2" xfId="179" xr:uid="{58D90DB2-D6FD-4708-8172-A9D655BFA11C}"/>
    <cellStyle name="Notas 3" xfId="95" xr:uid="{00000000-0005-0000-0000-00006D000000}"/>
    <cellStyle name="Porcentaje" xfId="120" builtinId="5"/>
    <cellStyle name="Porcentual 2" xfId="12" xr:uid="{00000000-0005-0000-0000-00006E000000}"/>
    <cellStyle name="Porcentual 2 2" xfId="13" xr:uid="{00000000-0005-0000-0000-00006F000000}"/>
    <cellStyle name="Salida 2" xfId="96" xr:uid="{00000000-0005-0000-0000-000070000000}"/>
    <cellStyle name="Texto de advertencia 2" xfId="97" xr:uid="{00000000-0005-0000-0000-000071000000}"/>
    <cellStyle name="Texto explicativo 2" xfId="98" xr:uid="{00000000-0005-0000-0000-000072000000}"/>
    <cellStyle name="Título 1 2" xfId="99" xr:uid="{00000000-0005-0000-0000-000073000000}"/>
    <cellStyle name="Título 2 2" xfId="100" xr:uid="{00000000-0005-0000-0000-000074000000}"/>
    <cellStyle name="Título 3 2" xfId="101" xr:uid="{00000000-0005-0000-0000-000075000000}"/>
    <cellStyle name="Título 4" xfId="102" xr:uid="{00000000-0005-0000-0000-000076000000}"/>
    <cellStyle name="Total 2" xfId="103" xr:uid="{00000000-0005-0000-0000-000077000000}"/>
  </cellStyles>
  <dxfs count="15">
    <dxf>
      <font>
        <color theme="0"/>
      </font>
    </dxf>
    <dxf>
      <font>
        <color theme="0"/>
      </font>
    </dxf>
    <dxf>
      <font>
        <b/>
        <i val="0"/>
        <condense val="0"/>
        <extend val="0"/>
        <color indexed="1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ndense val="0"/>
        <extend val="0"/>
        <color indexed="10"/>
      </font>
    </dxf>
    <dxf>
      <font>
        <color rgb="FF9C0006"/>
      </font>
      <fill>
        <patternFill>
          <bgColor rgb="FFFFC7CE"/>
        </patternFill>
      </fill>
    </dxf>
    <dxf>
      <font>
        <b/>
        <i val="0"/>
        <condense val="0"/>
        <extend val="0"/>
        <color indexed="10"/>
      </font>
    </dxf>
    <dxf>
      <font>
        <b/>
        <i val="0"/>
        <condense val="0"/>
        <extend val="0"/>
        <color indexed="1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4"/>
      <tableStyleElement type="headerRow" dxfId="13"/>
    </tableStyle>
  </tableStyles>
  <colors>
    <mruColors>
      <color rgb="FF691C20"/>
      <color rgb="FFDDC9A3"/>
      <color rgb="FFBC955C"/>
      <color rgb="FF6F7271"/>
      <color rgb="FF235B4E"/>
      <color rgb="FF009900"/>
      <color rgb="FF898D8D"/>
      <color rgb="FF00AE42"/>
      <color rgb="FFD2D3D5"/>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20.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23.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24.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26.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27.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5.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7</xdr:col>
      <xdr:colOff>0</xdr:colOff>
      <xdr:row>12</xdr:row>
      <xdr:rowOff>0</xdr:rowOff>
    </xdr:from>
    <xdr:ext cx="7408823" cy="2252604"/>
    <xdr:sp macro="" textlink="">
      <xdr:nvSpPr>
        <xdr:cNvPr id="2" name="Rectángulo 1">
          <a:extLst>
            <a:ext uri="{FF2B5EF4-FFF2-40B4-BE49-F238E27FC236}">
              <a16:creationId xmlns:a16="http://schemas.microsoft.com/office/drawing/2014/main" id="{BD39BDB2-83ED-41A2-A0C1-4D150A65EE09}"/>
            </a:ext>
          </a:extLst>
        </xdr:cNvPr>
        <xdr:cNvSpPr/>
      </xdr:nvSpPr>
      <xdr:spPr>
        <a:xfrm>
          <a:off x="7075714" y="3755571"/>
          <a:ext cx="7408823" cy="2252604"/>
        </a:xfrm>
        <a:prstGeom prst="rect">
          <a:avLst/>
        </a:prstGeom>
        <a:noFill/>
      </xdr:spPr>
      <xdr:txBody>
        <a:bodyPr wrap="none" lIns="91440" tIns="45720" rIns="91440" bIns="45720">
          <a:spAutoFit/>
        </a:bodyPr>
        <a:lstStyle/>
        <a:p>
          <a:pPr algn="ctr"/>
          <a:r>
            <a:rPr lang="es-ES" sz="13800" b="1" cap="none" spc="0">
              <a:ln w="22225">
                <a:solidFill>
                  <a:schemeClr val="accent2"/>
                </a:solidFill>
                <a:prstDash val="solid"/>
              </a:ln>
              <a:solidFill>
                <a:schemeClr val="accent2">
                  <a:lumMod val="40000"/>
                  <a:lumOff val="60000"/>
                </a:schemeClr>
              </a:solidFill>
              <a:effectLst/>
            </a:rPr>
            <a:t>No aplica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17</xdr:row>
      <xdr:rowOff>0</xdr:rowOff>
    </xdr:from>
    <xdr:ext cx="10104120" cy="1782924"/>
    <xdr:sp macro="" textlink="">
      <xdr:nvSpPr>
        <xdr:cNvPr id="2" name="Rectángulo 1">
          <a:extLst>
            <a:ext uri="{FF2B5EF4-FFF2-40B4-BE49-F238E27FC236}">
              <a16:creationId xmlns:a16="http://schemas.microsoft.com/office/drawing/2014/main" id="{EE590CF5-5BFB-4C25-AD28-6BCDED09F008}"/>
            </a:ext>
          </a:extLst>
        </xdr:cNvPr>
        <xdr:cNvSpPr/>
      </xdr:nvSpPr>
      <xdr:spPr>
        <a:xfrm>
          <a:off x="0" y="3817620"/>
          <a:ext cx="10104120" cy="1782924"/>
        </a:xfrm>
        <a:prstGeom prst="rect">
          <a:avLst/>
        </a:prstGeom>
        <a:noFill/>
      </xdr:spPr>
      <xdr:txBody>
        <a:bodyPr wrap="square" lIns="91440" tIns="45720" rIns="91440" bIns="45720">
          <a:spAutoFit/>
        </a:bodyPr>
        <a:lstStyle/>
        <a:p>
          <a:pPr algn="ctr"/>
          <a:r>
            <a:rPr lang="es-ES" sz="5400" b="1" cap="none" spc="0" baseline="0">
              <a:ln w="22225">
                <a:solidFill>
                  <a:schemeClr val="accent2"/>
                </a:solidFill>
                <a:prstDash val="solid"/>
              </a:ln>
              <a:solidFill>
                <a:schemeClr val="accent2">
                  <a:lumMod val="40000"/>
                  <a:lumOff val="60000"/>
                </a:schemeClr>
              </a:solidFill>
              <a:effectLst/>
            </a:rPr>
            <a:t>No aplica pues no supera el 10% al periodo.</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1348740</xdr:colOff>
      <xdr:row>14</xdr:row>
      <xdr:rowOff>60960</xdr:rowOff>
    </xdr:from>
    <xdr:ext cx="8340104" cy="937629"/>
    <xdr:sp macro="" textlink="">
      <xdr:nvSpPr>
        <xdr:cNvPr id="2" name="Rectángulo 1">
          <a:extLst>
            <a:ext uri="{FF2B5EF4-FFF2-40B4-BE49-F238E27FC236}">
              <a16:creationId xmlns:a16="http://schemas.microsoft.com/office/drawing/2014/main" id="{7C9B404B-DD06-4293-9E14-0C864EFA55C3}"/>
            </a:ext>
          </a:extLst>
        </xdr:cNvPr>
        <xdr:cNvSpPr/>
      </xdr:nvSpPr>
      <xdr:spPr>
        <a:xfrm>
          <a:off x="1409700" y="3063240"/>
          <a:ext cx="8340104" cy="937629"/>
        </a:xfrm>
        <a:prstGeom prst="rect">
          <a:avLst/>
        </a:prstGeom>
        <a:noFill/>
      </xdr:spPr>
      <xdr:txBody>
        <a:bodyPr wrap="non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Sin movimientos</a:t>
          </a:r>
          <a:r>
            <a:rPr lang="es-ES" sz="5400" b="1" cap="none" spc="0" baseline="0">
              <a:ln w="22225">
                <a:solidFill>
                  <a:schemeClr val="accent2"/>
                </a:solidFill>
                <a:prstDash val="solid"/>
              </a:ln>
              <a:solidFill>
                <a:schemeClr val="accent2">
                  <a:lumMod val="40000"/>
                  <a:lumOff val="60000"/>
                </a:schemeClr>
              </a:solidFill>
              <a:effectLst/>
            </a:rPr>
            <a:t> al periodo.</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11</xdr:row>
      <xdr:rowOff>0</xdr:rowOff>
    </xdr:from>
    <xdr:ext cx="8340104" cy="937629"/>
    <xdr:sp macro="" textlink="">
      <xdr:nvSpPr>
        <xdr:cNvPr id="2" name="Rectángulo 1">
          <a:extLst>
            <a:ext uri="{FF2B5EF4-FFF2-40B4-BE49-F238E27FC236}">
              <a16:creationId xmlns:a16="http://schemas.microsoft.com/office/drawing/2014/main" id="{71B2DB97-A98E-4B78-B53E-295E720F5BA1}"/>
            </a:ext>
          </a:extLst>
        </xdr:cNvPr>
        <xdr:cNvSpPr/>
      </xdr:nvSpPr>
      <xdr:spPr>
        <a:xfrm>
          <a:off x="2438400" y="2766060"/>
          <a:ext cx="8340104" cy="937629"/>
        </a:xfrm>
        <a:prstGeom prst="rect">
          <a:avLst/>
        </a:prstGeom>
        <a:noFill/>
      </xdr:spPr>
      <xdr:txBody>
        <a:bodyPr wrap="non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Sin movimientos</a:t>
          </a:r>
          <a:r>
            <a:rPr lang="es-ES" sz="5400" b="1" cap="none" spc="0" baseline="0">
              <a:ln w="22225">
                <a:solidFill>
                  <a:schemeClr val="accent2"/>
                </a:solidFill>
                <a:prstDash val="solid"/>
              </a:ln>
              <a:solidFill>
                <a:schemeClr val="accent2">
                  <a:lumMod val="40000"/>
                  <a:lumOff val="60000"/>
                </a:schemeClr>
              </a:solidFill>
              <a:effectLst/>
            </a:rPr>
            <a:t> al periodo.</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662940</xdr:colOff>
      <xdr:row>12</xdr:row>
      <xdr:rowOff>259080</xdr:rowOff>
    </xdr:from>
    <xdr:ext cx="8340104" cy="937629"/>
    <xdr:sp macro="" textlink="">
      <xdr:nvSpPr>
        <xdr:cNvPr id="2" name="Rectángulo 1">
          <a:extLst>
            <a:ext uri="{FF2B5EF4-FFF2-40B4-BE49-F238E27FC236}">
              <a16:creationId xmlns:a16="http://schemas.microsoft.com/office/drawing/2014/main" id="{B9E4A1EF-6845-4D9C-BF46-ACF118CBAA17}"/>
            </a:ext>
          </a:extLst>
        </xdr:cNvPr>
        <xdr:cNvSpPr/>
      </xdr:nvSpPr>
      <xdr:spPr>
        <a:xfrm>
          <a:off x="723900" y="2682240"/>
          <a:ext cx="8340104" cy="937629"/>
        </a:xfrm>
        <a:prstGeom prst="rect">
          <a:avLst/>
        </a:prstGeom>
        <a:noFill/>
      </xdr:spPr>
      <xdr:txBody>
        <a:bodyPr wrap="non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Sin movimientos</a:t>
          </a:r>
          <a:r>
            <a:rPr lang="es-ES" sz="5400" b="1" cap="none" spc="0" baseline="0">
              <a:ln w="22225">
                <a:solidFill>
                  <a:schemeClr val="accent2"/>
                </a:solidFill>
                <a:prstDash val="solid"/>
              </a:ln>
              <a:solidFill>
                <a:schemeClr val="accent2">
                  <a:lumMod val="40000"/>
                  <a:lumOff val="60000"/>
                </a:schemeClr>
              </a:solidFill>
              <a:effectLst/>
            </a:rPr>
            <a:t> al periodo.</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10</xdr:row>
      <xdr:rowOff>0</xdr:rowOff>
    </xdr:from>
    <xdr:ext cx="8063875" cy="937629"/>
    <xdr:sp macro="" textlink="">
      <xdr:nvSpPr>
        <xdr:cNvPr id="2" name="Rectángulo 1">
          <a:extLst>
            <a:ext uri="{FF2B5EF4-FFF2-40B4-BE49-F238E27FC236}">
              <a16:creationId xmlns:a16="http://schemas.microsoft.com/office/drawing/2014/main" id="{107BE9AF-C95D-454D-90D5-B26E01F1A3C6}"/>
            </a:ext>
          </a:extLst>
        </xdr:cNvPr>
        <xdr:cNvSpPr/>
      </xdr:nvSpPr>
      <xdr:spPr>
        <a:xfrm>
          <a:off x="4617720" y="3002280"/>
          <a:ext cx="8063875" cy="937629"/>
        </a:xfrm>
        <a:prstGeom prst="rect">
          <a:avLst/>
        </a:prstGeom>
        <a:noFill/>
      </xdr:spPr>
      <xdr:txBody>
        <a:bodyPr wrap="non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Sin movimientos al periodo</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DRES\Documents\Mis%20documentos\2008\Macros\IAT\IAT%20ver%20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DRES\Documents\Documents%20and%20Settings\SFINANZAS\Mis%20documentos\EJERCICIO%202009\GU&#205;A%20IAT2009\GU&#205;A%20E-J%202009\GUIA%20IAT%20ENERO-DICIEMBRE\GU&#205;A%20ULTIMA\Copia%20de%20IAT%20ver%209.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SFINANZAS/Mis%20documentos/EJERCICIO%202009/GU&#205;A%20IAT2009/GU&#205;A%20E-J%202009/GUIA%20IAT%20ENERO-DICIEMBRE/GU&#205;A%20ULTIMA/Copia%20de%20IAT%20ver%209.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DRES\Documents\Users\Finanzas\AppData\Local\Microsoft\Windows\Temporary%20Internet%20Files\Content.Outlook\64HL10I4\ESTADO%20ANAL&#205;TICO%20DEL%20EJERCIC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INICIO"/>
      <sheetName val="dato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 val="Caratula"/>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 val="Sociedades "/>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s>
    <sheetDataSet>
      <sheetData sheetId="0">
        <row r="4">
          <cell r="Y4" t="str">
            <v>ASAMBLEA LEGISLATIVA DEL DF</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row>
        <row r="167">
          <cell r="Y167" t="str">
            <v>1.2 Se impulsarán las reformas que otorguen a la ALDF la facultad de aprobar el endeudamiento local, para liberar recursos que se destinarán, exclusivamente, al financiamiento de proyectos de inversión necesarios y rentables.</v>
          </cell>
        </row>
        <row r="168">
          <cell r="Y168" t="str">
            <v>1.3 Se buscará obtener para el DF un trato más equitativo y transparente en la asignación de participaciones y transferencias federales, y se buscará el incremento de los fondos destinados para el desarrollo social.</v>
          </cell>
        </row>
        <row r="169">
          <cell r="Y169" t="str">
            <v>1.4 Impulsaremos la promulgación de una Constitución Política del DF, como máxima garantía de los derechos sociales y políticos de los habitantes de la ciudad en la construcción de un nuevo Orden Democrático.</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row>
        <row r="171">
          <cell r="Y171" t="str">
            <v>1.6 Se impulsará el fortalecimiento de los espacios de coordinación y colaboración existentes entre los tres órdenes de gobierno.</v>
          </cell>
        </row>
        <row r="172">
          <cell r="Y172" t="str">
            <v>1.7 Se reforzarán las instancias de coordinación metropolitana como órganos colegiados de planeación y decisión ejecutiva y se dará carácter obligatorio a sus resoluciones.</v>
          </cell>
        </row>
        <row r="173">
          <cell r="Y173" t="str">
            <v>1.8 Se avanzará en el proyecto de congruencia y homologación de la normatividad de la Zona Metropolitana del Valle de México y la Región Centro del País, en todos los niveles de gobierno.</v>
          </cell>
        </row>
        <row r="174">
          <cell r="Y174" t="str">
            <v>1.9 El gobierno elaborará políticas públicas y propuestas de reforma a la Ley de Participación Ciudadana, para fortalecer la participación y consolidar instrumentos como el plebiscito, referéndum y la iniciativa popular.</v>
          </cell>
        </row>
        <row r="175">
          <cell r="Y175" t="str">
            <v>1.10 Buscaremos instrumentos más eficaces para someter a consulta pública, cada dos años, la permanencia o revocación del mandato del Jefe de Gobierno.</v>
          </cell>
        </row>
        <row r="176">
          <cell r="Y176" t="str">
            <v>1.11 Se apoyará a las Organizaciones de la Sociedad Civil para que contribuyan a incrementar la eficacia del gobierno, asegurar su austeridad y transparencia y auspiciar su cercanía con el ciudadano.</v>
          </cell>
        </row>
        <row r="177">
          <cell r="Y177" t="str">
            <v>1.12 El gobierno impulsará la creación de cabildos en las delegaciones, como espacio para la participación ciudadana, evaluación y rendición de cuentas.</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row>
        <row r="179">
          <cell r="Y179" t="str">
            <v>1.14 El gobierno impulsará el cumplimiento las recomendaciones emitidas por la Comisión de Derechos Humanos del DF y promoverá la creación de un Programa de Derechos Humanos del Gobierno del DF, formulado de manera conjunta con la C</v>
          </cell>
        </row>
        <row r="180">
          <cell r="Y180" t="str">
            <v>1.15 La Democracia Gobernable fortalecerá su alianza con los organismos defensores de los derechos humanos, aprovechando sus recomendaciones y sugerencias para mejorar procesos y definir programas comunes.</v>
          </cell>
        </row>
        <row r="181">
          <cell r="Y181" t="str">
            <v>1.16 Se implementarán nuevas medidas para garantizar el pleno acceso a toda la información del gobierno y se reforzarán las existentes.</v>
          </cell>
        </row>
        <row r="182">
          <cell r="Y182" t="str">
            <v>1.17 El Gobierno del DF establecerá mecanismos claros de colaboración con el Instituto de Acceso a la Información Pública del DF a fin de incorporar sus recomendaciones para mejorar nuestros indicadores de transparencia.</v>
          </cell>
        </row>
        <row r="183">
          <cell r="Y183" t="str">
            <v>1.18 Se revisarán, actualizarán y elaborarán propuestas de reforma al marco regulatorio en materia de transparencia y acceso a la información.</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row>
        <row r="185">
          <cell r="Y185" t="str">
            <v>1.20 Se instaurará un Consejo ciudadano independiente, donde se realizarán evaluaciones permanentes de desempeño, certificaciones de competencias y vigilancia de patrimonio.</v>
          </cell>
        </row>
        <row r="186">
          <cell r="Y186" t="str">
            <v>1.21 Someteremos al Centro de Desarrollo Profesional para los funcionarios públicos a la supervisión de un consejo ciudadano.</v>
          </cell>
        </row>
        <row r="188">
          <cell r="Y188" t="str">
            <v>2.1.1 Se incrementará el número de apoyos a mujeres que sean jefas de familia mediante programas de capacitación y empleo, guarderías, estancias sociales y atención especializada para su salud.</v>
          </cell>
        </row>
        <row r="189">
          <cell r="Y189" t="str">
            <v>2.1.2 Fortaleceremos el sistema de prevención y atención de la violencia intrafamiliar.</v>
          </cell>
        </row>
        <row r="190">
          <cell r="Y190" t="str">
            <v>2.1.3 Se impulsarán reformas legislativas para la protección de las mujeres, la denuncia y el combate del maltrato y discriminación, así como de igualdad sustantiva entre hombres y mujeres.</v>
          </cell>
        </row>
        <row r="191">
          <cell r="Y191" t="str">
            <v>2.1.4 Se organizará un amplio esfuerzo interinstitucional para erradicar el trabajo infantil, la violencia contra los niños y niñas; y se extenderán los programas de ayuda a la infancia.</v>
          </cell>
        </row>
        <row r="192">
          <cell r="Y192" t="str">
            <v>2.1.5 Se instrumentarán mecanismos para revertir la exclusión social de los jóvenes mediante la ampliación de la oferta educativa, del empleo, del acceso a la vivienda, de alternativas de recreación y de creación cultural.</v>
          </cell>
        </row>
        <row r="193">
          <cell r="Y193" t="str">
            <v>2.1.6 Se ampliarán las políticas y programas de atención para las personas con discapacidad para garantizarles el goce de sus derechos sociales y de su derecho a la ciudad.</v>
          </cell>
        </row>
        <row r="194">
          <cell r="Y194" t="str">
            <v>2.1.7 Mediante la instrumentación del sistema de asistencia social en el DF, se aumentará y mejorará la prevención y atención a personas y familias en condiciones de abandono o extrema necesidad.</v>
          </cell>
        </row>
        <row r="195">
          <cell r="Y195" t="str">
            <v>2.1.8 Se implementarán estrategias que favorezcan la rehabilitación y la reinserción social.</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row>
        <row r="197">
          <cell r="Y197" t="str">
            <v>2.1.10 Se instrumentará una política de atención a migrantes y sus familias para garantizar su acceso a todos los servicios y programas promovidos por el DF.</v>
          </cell>
        </row>
        <row r="198">
          <cell r="Y198" t="str">
            <v>2.1.11 Se extenderán y mejorarán los servicios de atención telefónica de carácter social del DF.</v>
          </cell>
        </row>
        <row r="199">
          <cell r="Y199" t="str">
            <v>2.1.12 Con la recuperación de los espacios públicos y el mejoramiento de la infraestructura deportiva se promoverá la cultura del deporte competitivo, de alto rendimiento, de esparcimiento y de carácter popular.</v>
          </cell>
        </row>
        <row r="200">
          <cell r="Y200" t="str">
            <v>2.1.13 Se desarrollarán programas de deporte mediante estrategias que estimulen la participación comunitaria y favorezcan a la rehabilitación y reinserción social.</v>
          </cell>
        </row>
        <row r="201">
          <cell r="Y201" t="str">
            <v>2.2.1 A partir del respeto a los derechos de las mujeres, se garantizará su libertad a decidir sobre su cuerpo y salud reproductiva mediante programas de prevención y atención a la salud integral.</v>
          </cell>
        </row>
        <row r="202">
          <cell r="Y202" t="str">
            <v>2.2.2 El gobierno brindará atención integral en salud a Adultos Mayores, se ampliará la atención médica domiciliaria, con especial consideración a la perspectiva de género.</v>
          </cell>
        </row>
        <row r="203">
          <cell r="Y203" t="str">
            <v>2.2.3 Se asegurará el acceso a servicios médicos y la disponibilidad de medicamentos gratuitos a la población sin seguridad social.</v>
          </cell>
        </row>
        <row r="204">
          <cell r="Y204" t="str">
            <v>2.2.4 Fortaleceremos los programas para la promoción, prevención y manejo de riesgos y daños a la salud; en especial, la prevención en materia de adicciones para reducir el consumo de alcohol, tabaco y drogas ilegales.</v>
          </cell>
        </row>
        <row r="205">
          <cell r="Y205" t="str">
            <v>2.2.5 Mediante el fomento al deporte se impulsará la prevención de enfermedades y reducción de los riesgos de salud en la población.</v>
          </cell>
        </row>
        <row r="206">
          <cell r="Y206" t="str">
            <v>2.2.6 Se avanzará hacia la construcción de un sistema de atención en materia de salud mental.</v>
          </cell>
        </row>
        <row r="207">
          <cell r="Y207" t="str">
            <v>2.2.7 Se fortalecerá el Modelo Ampliado de Atención a la Salud vinculando de manera integral las acciones individuales y comunitarias, con orientación según grupos de edad y sexo.</v>
          </cell>
        </row>
        <row r="208">
          <cell r="Y208" t="str">
            <v>2.2.8 El gobierno impulsará la cooperación, la coordinación interna y externa entre los diversos actores del sistema de salud, para lograr una gestión más efectiva en salud.</v>
          </cell>
        </row>
        <row r="209">
          <cell r="Y209" t="str">
            <v>2.2.9 Se buscarán mecanismos que promuevan una cultura de la calidad en todo el sistema de salud mediante la inversión en recursos humanos, investigación e infraestructura.</v>
          </cell>
        </row>
        <row r="210">
          <cell r="Y210" t="str">
            <v xml:space="preserve">2.3.1 En el conjunto de programas y políticas sociales del DF, se reconocerán los derechos indígenas y de diversidad pluricultural y pluriétnica </v>
          </cell>
        </row>
        <row r="211">
          <cell r="Y211" t="str">
            <v>2.3.2 La producción y el fomento agropecuario se fortalecerán a través de programas de reconversión productiva y agricultura orgánica.</v>
          </cell>
        </row>
        <row r="212">
          <cell r="Y212" t="str">
            <v>2.3.3 Se impulsará la promoción de programas, para generar empleo en el sector rural mediante proyectos de investigación, evaluación, capacitación y asistencia técnica, así como los foros de discusión, análisis y consulta.</v>
          </cell>
        </row>
        <row r="213">
          <cell r="Y213" t="str">
            <v>2.3.4 Potenciaremos las capacidades de la mujer rural con programas y proyectos con perspectiva de género.</v>
          </cell>
        </row>
        <row r="214">
          <cell r="Y214" t="str">
            <v>2.3.5 Se promoverán y otorgarán apoyos a la producción de maíz y comercialización de la tortilla.</v>
          </cell>
        </row>
        <row r="215">
          <cell r="Y215" t="str">
            <v>2.3.6 El gobierno fomentará y promoverá actividades de turismo alternativo en la zona rural para generar nuevos mecanismos de mejora económica de los pueblos y comunidades.</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row>
        <row r="217">
          <cell r="Y217" t="str">
            <v>2.4.2 Crearemos un sistema de becas para estudiantes de las escuelas públicas del DF y se garantizará la educación hasta el nivel medio superior para todos los niños y niñas cuya madre o padre fallezca.</v>
          </cell>
        </row>
        <row r="218">
          <cell r="Y218" t="str">
            <v>2.4.3 Se renovarán y mejorarán las estancias infantiles, los centros de atención al desarrollo infantil y los centros de asistencia infantil comunitarios.</v>
          </cell>
        </row>
        <row r="219">
          <cell r="Y219" t="str">
            <v>2.4.4 Mediante la educación a lo largo de la vida se avanzará en la alfabetización de la población que no sabe leer y escribir en nuestra ciudad.</v>
          </cell>
        </row>
        <row r="220">
          <cell r="Y220" t="str">
            <v>2.4.5 Se implementará progresivamente la educación intercultural en todo el sistema educativo, en el marco de la dignificación de las lenguas y la recuperación de la identidad de los pueblos originales de la Ciudad de México.</v>
          </cell>
        </row>
        <row r="221">
          <cell r="Y221" t="str">
            <v>2.4.6 Se impulsará el dialogo para lograr un acuerdo de descentralización de la Educación Básica.</v>
          </cell>
        </row>
        <row r="222">
          <cell r="Y222" t="str">
            <v>2.4.7 Con el objetivo de fortalecer el sistema educativo del DF, se implantará el bachillerato universal, se apoyará la reforma de la Universidad Autónoma de la Ciudad de México y se diversificará la oferta educativa universitaria.</v>
          </cell>
        </row>
        <row r="223">
          <cell r="Y223" t="str">
            <v>2.4.8 Se buscarán los mecanismos para elevar la calidad educativa mediante la investigación e innovación y la formación integral y moderna de la práctica docente.</v>
          </cell>
        </row>
        <row r="224">
          <cell r="Y224" t="str">
            <v>2.4.9 Se promoverá la participación de los alumnos, padres de familia, de los ciudadanos y organizaciones de la sociedad civil, en la formulación, desarrollo y evaluación de las políticas educativas.</v>
          </cell>
        </row>
        <row r="225">
          <cell r="Y225" t="str">
            <v>2.4.10 Buscaremos la creación territorial y delegacional de la red de escuelas y se impulsará la creación del Sistema Metropolitano de Educación Media y Superior.</v>
          </cell>
        </row>
        <row r="226">
          <cell r="Y226" t="str">
            <v>2.4.11 El gobierno de la Ciudad de México promoverá la investigación y la aplicación de la Ciencia y Tecnología para atender los problemas que enfrenta el DF en todos sus ámbitos.</v>
          </cell>
        </row>
        <row r="227">
          <cell r="Y227" t="str">
            <v>2.4.12 Se fortalecerán las redes científico tecnológicas para el intercambio de conocimientos entre instituciones nacionales e internacionales.</v>
          </cell>
        </row>
        <row r="228">
          <cell r="Y228" t="str">
            <v>2.4.13 Se promoverá el conocimiento científico y la enseñanza de la ciencia y la tecnología en las instituciones educativas del DF.</v>
          </cell>
        </row>
        <row r="229">
          <cell r="Y229" t="str">
            <v>2.4.14 Mediante conexiones gratuitas en espacios públicos, instituciones educativas y gubernamentales, se impulsará el acceso a la informática e Internet, así como el uso del software libre.</v>
          </cell>
        </row>
        <row r="231">
          <cell r="Y231" t="str">
            <v>3.1 El Gobierno de la Ciudad se apoyará en la supervisión ciudadana para mejorar la capacidad de disuasión, captura de delincuentes e investigación de delitos por parte de los cuerpos policiacos.</v>
          </cell>
        </row>
        <row r="232">
          <cell r="Y232" t="str">
            <v>3.2 Se promoverán acciones de coordinación para la prevención e investigación del delito.</v>
          </cell>
        </row>
        <row r="233">
          <cell r="Y233" t="str">
            <v>3.3 Las condiciones laborales y de vida de los policías se mejorarán, y se dará prioridad a los programas de capacitación y profesionalización.</v>
          </cell>
        </row>
        <row r="234">
          <cell r="Y234" t="str">
            <v>3.4 Se mejorará la información estadística, con base en la instrumentación y puesta en marcha de un nuevo modelo de información policial.</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row>
        <row r="236">
          <cell r="Y236" t="str">
            <v>3.6 Con apoyo en la tecnología y una mayor profesionalización de los servidores públicos, se asegurará la transparencia y eficacia en el servicio que presta el Ministerio Público.</v>
          </cell>
        </row>
        <row r="237">
          <cell r="Y237" t="str">
            <v>3.7 Mediante la modernización en la operación y la capacitación de los recursos humanos, se combatirán los rezagos en el sistema de impartición de justicia.</v>
          </cell>
        </row>
        <row r="238">
          <cell r="Y238" t="str">
            <v>3.8 Como parte de las tareas encaminadas a garantizar el orden y la impartición de justicia en el DF, se promoverá la actualización, difusión y plena aplicación de las leyes y reglamentos establecidos.</v>
          </cell>
        </row>
        <row r="239">
          <cell r="Y239" t="str">
            <v>3.9 Fomentaremos una cultura ciudadana de los derechos y obligaciones para el cumplimiento de las normas sociales.</v>
          </cell>
        </row>
        <row r="240">
          <cell r="Y240" t="str">
            <v>3.10 La tecnología para el bloqueo de llamadas telefónicas de celulares en todos los reclusorios será objeto de una mejora permanente, para impedir que los internos puedan dirigir telefónicamente operaciones delictivas en el exterior.</v>
          </cell>
        </row>
        <row r="241">
          <cell r="Y241" t="str">
            <v>3.11 Se construirán dos nuevos reclusorios.</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row>
        <row r="243">
          <cell r="Y243" t="str">
            <v>3.13 Con la participación de los vecinos, se intervendrá masivamente, desde todos los frentes y niveles, en las zonas de mayor generación de delincuencia.</v>
          </cell>
        </row>
        <row r="244">
          <cell r="Y244" t="str">
            <v>3.14 Se impulsará la acción coordinada de las diversas instancias de gobierno para promover acciones tendientes a combatir la violencia intrafamiliar.</v>
          </cell>
        </row>
        <row r="245">
          <cell r="Y245" t="str">
            <v>3.15 Sumaremos esfuerzos para atacar el problema de las adicciones en sus causas y sus efectos.</v>
          </cell>
        </row>
        <row r="246">
          <cell r="Y246" t="str">
            <v>3.16 El Gobierno de la Ciudad creará un sistema de previsión y protección, con especial énfasis en la construcción de un modelo de atención de emergencias que actúe con prontitud, profesionalismo y equipamiento técnico.</v>
          </cell>
        </row>
        <row r="247">
          <cell r="Y247" t="str">
            <v>3.17 Se actualizará el Atlas de Riesgos y se avanzará en los acuerdos para la ampliación de su cobertura hacia el ámbito metropolitano.</v>
          </cell>
        </row>
        <row r="249">
          <cell r="Y249" t="str">
            <v>4.1 Se constituirán espacios de coparticipación, deliberación y consulta empresarial para explorar ventanas de oportunidad y propiciar el desarrollo económico.</v>
          </cell>
        </row>
        <row r="250">
          <cell r="Y250" t="str">
            <v>4.2 Apoyaremos la articulación de cadenas productivas, mediante la generación de datos que orienten los proyectos de producción hacia aquellas actividades con mayor valor agregado.</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row>
        <row r="252">
          <cell r="Y252" t="str">
            <v>4.4 Se promoverán acciones de apoyo para la constitución, impulso, integración, consolidación, administración y registro de las sociedades cooperativas como polos alternativos de desarrollo económico de la ciudad.</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row>
        <row r="254">
          <cell r="Y254" t="str">
            <v>4.6 El Instituto de Ciencia y Tecnología del DF se constituirá como espacio de generación de políticas y financiamiento de proyectos.</v>
          </cell>
        </row>
        <row r="255">
          <cell r="Y255" t="str">
            <v>4.7 Se fortalecerán las acciones que coadyuven a reafirmar a la Ciudad de México como destino turístico a nivel internacional.</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row>
        <row r="258">
          <cell r="Y258" t="str">
            <v>4.10 Se elaborará una reforma fiscal y administrativa que permita captar los recursos necesarios para la construcción de la ciudad moderna e incluyente.</v>
          </cell>
        </row>
        <row r="259">
          <cell r="Y259" t="str">
            <v>4.11 Se encaminarán las acciones institucionales hacia la consolidación del modelo de finanzas públicas con equidad.</v>
          </cell>
        </row>
        <row r="260">
          <cell r="Y260" t="str">
            <v>4.12 Se impulsará la eficiencia de nuestras instancias de recaudación para no incrementar los costos de la administración tributaria.</v>
          </cell>
        </row>
        <row r="261">
          <cell r="Y261" t="str">
            <v>4.13 Promoveremos la generación de nuevas formas de financiamiento que garanticen los recursos necesarios para la construcción de la infraestructura que demandan amplios sectores de población.</v>
          </cell>
        </row>
        <row r="262">
          <cell r="Y262" t="str">
            <v>4.14 Se definirá un programa financiero con nuevas fuentes de ingresos, que dé viabilidad al Programa General de Desarrollo del DF 2007-2012, en un marco de responsabilidad social de la inversión.</v>
          </cell>
        </row>
        <row r="263">
          <cell r="Y263" t="str">
            <v>4.15 Se establecerá un esquema de apoyos y estímulos que impulsen la inversión en actividades productivas.</v>
          </cell>
        </row>
        <row r="264">
          <cell r="Y264" t="str">
            <v>4.16 El Gobierno de la Ciudad propiciará un ambiente de certidumbre jurídica, para estimular el crecimiento de la actividad económica y atracción de inversiones.</v>
          </cell>
        </row>
        <row r="265">
          <cell r="Y265" t="str">
            <v>4.17 Se reducirá y simplificará la excesiva regulación económica, y se creará una auténtica política de fomento y desarrollo económico que aliente la apertura de nuevas empresas.</v>
          </cell>
        </row>
        <row r="266">
          <cell r="Y266" t="str">
            <v>4.18 Se promoverá conjunción de esfuerzos en ciencia, tecnología e innovación, mediante mecanismos la cooperación interinstitucional.</v>
          </cell>
        </row>
        <row r="267">
          <cell r="Y267" t="str">
            <v>4.19 Impulsaremos la interacción de las instituciones educativas de la zona metropolitana, para que realicen proyectos con empresas y el sector público.</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row>
        <row r="269">
          <cell r="Y269" t="str">
            <v>4.21 Para combatir todo tipo de discriminación contra las mujeres en el ámbito laboral, se impulsarán iniciativas de equidad y establecerán acuerdos de colaboración con el sector privado.</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row>
        <row r="271">
          <cell r="Y271" t="str">
            <v>4.23 Se continuará con el manejo óptimo de la deuda, buscando las mejores condiciones de financiamiento que ofrezcan las diversas fuentes disponibles y potenciales, con el objetivo de reducir al máximo el costo financiero de la deuda.</v>
          </cell>
        </row>
        <row r="272">
          <cell r="Y272" t="str">
            <v>4.24 Se impulsarán las acciones necesarias para dotar a la Asamblea Legislativa del DF de autonomía para decidir sobre su endeudamiento, que otorguen a la Ciudad mayor capacidad de inversión.</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row>
        <row r="276">
          <cell r="Y276" t="str">
            <v>5.3 El desarrollo comunitario se fortalecerá con la formación de promotores culturales, que realizarán la gestión para atender las necesidades artísticas y culturales de las comunidades.</v>
          </cell>
        </row>
        <row r="277">
          <cell r="Y277" t="str">
            <v>5.4 Se promoverá la creación de centros comunitarios de cultura, encaminados a incrementar la cobertura de servicios culturales comunitarios, apoyando la creación de unidades prestadoras de servicios en toda la ciudad.</v>
          </cell>
        </row>
        <row r="278">
          <cell r="Y278" t="str">
            <v>5.5 La educación artística y cultural formal e informal será fortalecida con la ampliación de la infraestructura y una mejor distribución territorial de la oferta cultural.</v>
          </cell>
        </row>
        <row r="279">
          <cell r="Y279" t="str">
            <v>5.6 Se dará impulso particular a las escuelas de cine y cine de barrio, a la creación de fábricas de artes y oficios y respaldo a centros culturales.</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row>
        <row r="281">
          <cell r="Y281" t="str">
            <v>5.8 Promoveremos la creación de un canal de televisión y una estación de radio de la Ciudad de México, al servicio de la comunidad. Como medios de difusión de la cultura y de contenidos educativos y sociales.</v>
          </cell>
        </row>
        <row r="282">
          <cell r="Y282" t="str">
            <v>5.9 Recuperaremos el dinamismo de los espacios públicos mediante actividades como cine, grupos de teatro, danza, bibliotecas comunitarias, preservación de la memoria histórica y demás acciones que propongan las propias comunidades.</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row>
        <row r="284">
          <cell r="Y284" t="str">
            <v>5.11 Se buscará afianzar la capacidad financiera de los programas y las políticas culturales, para elevar la calidad y cobertura de la oferta cultural en la Ciudad de México.</v>
          </cell>
        </row>
        <row r="285">
          <cell r="Y285" t="str">
            <v>5.12 Impulsaremos la formación de la Fundación Cultural de la Ciudad de México.</v>
          </cell>
        </row>
        <row r="286">
          <cell r="Y286" t="str">
            <v>5.13 Se fomentará la Difusión del Patrimonio de la Ciudad y se generarán puntos de referencia de Difusión Cultural en la Ciudad.</v>
          </cell>
        </row>
        <row r="287">
          <cell r="Y287" t="str">
            <v>5.14 Se impulsará la realización de la Feria de Ciencia y Tecnología del Centro Histórico, para promover la cultura científica a través de exposiciones, talleres, teatro científico, experimentos sencillos, entre otras actividades.</v>
          </cell>
        </row>
        <row r="289">
          <cell r="Y289" t="str">
            <v>6.1.1 Se diseñará e instrumentará el Plan de Acción Climática de la Ciudad de México a partir del impulso a proyectos de reducción de emisiones de gases de efecto invernadero, eficiencia energética y captura de carbono y metano.</v>
          </cell>
        </row>
        <row r="290">
          <cell r="Y290" t="str">
            <v>6.2.1 Se desarrollará la segunda generación de medidas ambientales con respecto a la calidad del aire, con la medición y seguimiento de partículas de 2.5 micras (PM2.5); y, la medición y seguimiento de contaminantes tóxicos.</v>
          </cell>
        </row>
        <row r="291">
          <cell r="Y291" t="str">
            <v>6.2.2 Fortaleceremos la operación y funcionamiento del Sistema de Monitoreo Atmosférico.</v>
          </cell>
        </row>
        <row r="292">
          <cell r="Y292" t="str">
            <v>6.2.3 El Gobierno de la Ciudad aplicará el programa metropolitano de transporte con nuevos corredores, a partir de los resultados de la nueva encuesta origendestino.</v>
          </cell>
        </row>
        <row r="293">
          <cell r="Y293" t="str">
            <v>6.2.4 Se reducirán las emisiones de vehículos en circulación mediante el aseguramiento del mantenimiento preventivo y correctivo de las unidades.</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row>
        <row r="295">
          <cell r="Y295" t="str">
            <v>6.2.6 Se promoverá el uso del sensor remoto como elemento de evaluación de las emisiones a vehículos en movimiento.</v>
          </cell>
        </row>
        <row r="296">
          <cell r="Y296" t="str">
            <v>6.2.7 Se ampliará el programa de incentivos a través de la exención de la verificación vehicular a unidades con baja emisión de contaminantes y se actualizará el Programa Hoy No Circula.</v>
          </cell>
        </row>
        <row r="297">
          <cell r="Y297" t="str">
            <v>6.2.8 Se ampliará la infraestructura del transporte masivo y no motorizado, para disminuir la tasa de emisiones por pasajero transportado.</v>
          </cell>
        </row>
        <row r="298">
          <cell r="Y298" t="str">
            <v>6.2.9 Con el metro, el metrobús y ciclopistas, avanzaremos en el diseño de una redfuncional de transporte que contribuya a disminuir el uso de automotores particulares.</v>
          </cell>
        </row>
        <row r="299">
          <cell r="Y299" t="str">
            <v>6.2.10 El Gobierno de la Ciudad de México promoverá la modernización de la flota vehicular del transporte público y concesionado de pasajeros y establecerá mecanismos para ordenar y regular el servicio de taxis.</v>
          </cell>
        </row>
        <row r="300">
          <cell r="Y300" t="str">
            <v>6.2.11 Se promoverá e incentivará el transporte escolar en escuelas privadas y se regularán horarios de transporte de carga.</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row>
        <row r="302">
          <cell r="Y302" t="str">
            <v>6.3.1 Se aplicarán mecanismos para fortalecer las fuentes de financiamiento y autofinanciamiento destinadas a la protección, conservación y restauración de los ecosistemas del suelo de conservación.</v>
          </cell>
        </row>
        <row r="303">
          <cell r="Y303" t="str">
            <v>6.3.2 Daremos impulso a la retribución por servicios ambientales y diseñaremos métodos adecuados de valuación económica de los servicios ambientales que el Suelo de Conservación presta a la Ciudad.</v>
          </cell>
        </row>
        <row r="304">
          <cell r="Y304" t="str">
            <v>6.3.3 Se instrumentarán campañas de reforestación en las áreas naturales y protegidas de la Ciudad y en el suelo de conservación.</v>
          </cell>
        </row>
        <row r="305">
          <cell r="Y305" t="str">
            <v>6.3.4 Estableceremos un sistema de áreas de valor ambiental con, por lo menos, 20 áreas verdes protegidas bajo este esquema.</v>
          </cell>
        </row>
        <row r="306">
          <cell r="Y306" t="str">
            <v>6.3.5 Se diseñará y se pondrá en marcha el Plan Maestro de Rescate Integral de la Cuenca del Río Magdalena.</v>
          </cell>
        </row>
        <row r="307">
          <cell r="Y307" t="str">
            <v>6.4.1 Se instrumentarán nuevos procesos y mecanismos para optimizar y eficientar el aprovechamiento del agua en beneficio de los habitantes del DF.</v>
          </cell>
        </row>
        <row r="308">
          <cell r="Y308" t="str">
            <v>6.4.2 Aplicaremos instrumentos alternativos para reducir de manera gradual la sobreexplotación del acuífero.</v>
          </cell>
        </row>
        <row r="309">
          <cell r="Y309" t="str">
            <v>6.4.3 Se promoverán y ampliarán las campañas de ahorro de agua.</v>
          </cell>
        </row>
        <row r="310">
          <cell r="Y310" t="str">
            <v>6.4.4 Instrumentaremos políticas y diseñaremos procesos para consolidar la gestión ambiental del agua.</v>
          </cell>
        </row>
        <row r="311">
          <cell r="Y311" t="str">
            <v>6.5.1 Se fomentará con mayor intensidad la separación de residuos, mediante campañas permanentes de difusión y concientización de la ciudadanía.</v>
          </cell>
        </row>
        <row r="312">
          <cell r="Y312" t="str">
            <v>6.6.1 Se estimulará la aplicación de medios de eficiencia energética y uso de energías renovables.</v>
          </cell>
        </row>
        <row r="313">
          <cell r="Y313" t="str">
            <v>6.6.2 Se dará seguimiento a la Norma para el Aprovechamiento de Energía Solar.</v>
          </cell>
        </row>
        <row r="314">
          <cell r="Y314" t="str">
            <v>6.6.3 Instrumentaremos el aprovechamiento del biogás que genera el Relleno Sanitario Bordo Poniente.</v>
          </cell>
        </row>
        <row r="316">
          <cell r="Y316" t="str">
            <v>7.1.1 Continuaremos con el mejoramiento del modelo de atención para la producción de vivienda, con instrumentos tales como los cofinanciamientos y la promoción del desarrollo socio-económico del barrio.</v>
          </cell>
        </row>
        <row r="317">
          <cell r="Y317" t="str">
            <v>7.1.2 Se buscará que la construcción de vivienda, desde su diseño, obedezca a criterios de sustentabilidad.</v>
          </cell>
        </row>
        <row r="318">
          <cell r="Y318" t="str">
            <v>7.1.3 Se regularizarán las edificaciones y se otorgarán escrituras, para garantizar la seguridad del patrimonio habitacional de los habitantes del DF.</v>
          </cell>
        </row>
        <row r="319">
          <cell r="Y319" t="str">
            <v>7.1.4 Se incentivará la participación de los sectores social y privado en programas de vivienda e inversión inmobiliaria, se promoverán sistemas de financiamiento y acceso equitativo a créditos.</v>
          </cell>
        </row>
        <row r="320">
          <cell r="Y320" t="str">
            <v>7.1.5 El Gobierno de la Ciudad promoverá la aplicación de esquemas financieros para la adquisición de viviendas, con la corresponsabilidad de los beneficiarios para la recuperación de créditos.</v>
          </cell>
        </row>
        <row r="321">
          <cell r="Y321" t="str">
            <v>7.1.6 Se analizará y, en su caso, se replanteará la aplicación del Bando Dos para la construcción de vivienda.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row>
        <row r="323">
          <cell r="Y323" t="str">
            <v>7.2.1 Promoveremos el uso de autobuses equipados con tecnologías que representen menores impactos negativos en la calidad del aire de la ciudad y en beneficio de la salud de la población.</v>
          </cell>
        </row>
        <row r="324">
          <cell r="Y324" t="str">
            <v>7.2.2 Se diseñará un programa de ampliación de la red del Sistema de Transporte Colectivo, Metro.</v>
          </cell>
        </row>
        <row r="325">
          <cell r="Y325" t="str">
            <v>7.2.3 Se fortalecerá el Sistema de Metrobús con 10 líneas.</v>
          </cell>
        </row>
        <row r="326">
          <cell r="Y326" t="str">
            <v>7.2.4 Se ampliará la red de transporte público, se definirán vagones de uso exclusivo para mujeres, niñas y niños.</v>
          </cell>
        </row>
        <row r="327">
          <cell r="Y327" t="str">
            <v>7.2.5 Habilitaremos puentes peatonales, paradas de autobuses, pasos a desnivel, subterráneos y senderos seguros e higiénicos para las mujeres y sus familias.</v>
          </cell>
        </row>
        <row r="328">
          <cell r="Y328" t="str">
            <v>7.2.6 El Gobierno de la Ciudad analizará el beneficio metropolitano del Metro a efecto de establecer acuerdos de cofinanciamiento interestatal, o bien nuevos esquemas de cobro con mayor beneficio para los habitantes del DF.</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row>
        <row r="330">
          <cell r="Y330" t="str">
            <v>7.2.8 Modernizaremos el transporte público colectivo a partir de la aceleración del cambio de microbuses por autobuses.</v>
          </cell>
        </row>
        <row r="331">
          <cell r="Y331" t="str">
            <v>7.2.9 Continuaremos con el proceso de sustitución de taxis, con el fin de que estos vehículos cumplan con lo establecido en la Ley y tengan como máximo 5 años de antigüedad.</v>
          </cell>
        </row>
        <row r="332">
          <cell r="Y332" t="str">
            <v>7.2.10 Se impulsará el reemplazo del 50% de los automóviles particulares con más de 15 años de antigüedad, por vehículos con tecnología apropiada para contribuir a mejorar el ambiente en la ZMVM.</v>
          </cell>
        </row>
        <row r="333">
          <cell r="Y333" t="str">
            <v>7.2.11 Se modernizarán los Centros de Transferencia Modal, por medio de instalaciones como tiendas de autoservicio, centros recreativos o de diversión y espacios culturales.</v>
          </cell>
        </row>
        <row r="334">
          <cell r="Y334" t="str">
            <v>7.2.12 Alentaremos la construcción de estacionamientos y biciestacionamientos públicos, para promover el transporte público.</v>
          </cell>
        </row>
        <row r="335">
          <cell r="Y335" t="str">
            <v>7.2.13 Se diseñará una estrategia integral de zonas de tráfico controlado para que la ciudad sea más accesible a los peatones.</v>
          </cell>
        </row>
        <row r="336">
          <cell r="Y336" t="str">
            <v>7.2.14 Revaloraremos socialmente la imagen de la bicicleta y estableceremos las condiciones de seguridad que permitan ampliar su uso como medio de transporte cotidiano, además del recreativo.</v>
          </cell>
        </row>
        <row r="337">
          <cell r="Y337" t="str">
            <v>7.2.15 Se construirá una red primaria de ciclopistas y se instalarán biciestacionamientos en escuelas, edificios públicos y privados, establecimientos comerciales, y estaciones del transporte masivo.</v>
          </cell>
        </row>
        <row r="338">
          <cell r="Y338" t="str">
            <v>7.2.16 Se proyectará la operación de cuatro nuevos trenes ligeros, a fin de incrementar en un 25% la flota vehicular de operación.</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row>
        <row r="340">
          <cell r="Y340" t="str">
            <v>7.3.2 Estableceremos nuevas políticas y estrategias metropolitanas y regionales para alcanzar la sustentabilidad, homogeneidad y equilibrios en la Ciudad.</v>
          </cell>
        </row>
        <row r="341">
          <cell r="Y341" t="str">
            <v>7.3.3 El gobierno coadyuvará en la planeación y ejecución de acciones relacionadas con el ordenamiento territorial y los asentamientos humanos en la ZMVM.</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row>
        <row r="343">
          <cell r="Y343" t="str">
            <v>7.3.5 Promoveremos nuevas alternativas de desarrollo que equilibren la oferta de servicios, equipamiento y vivienda, que acerquen las oportunidades de empleo, recreación, educación y cultura a todos los habitantes de la ciudad.</v>
          </cell>
        </row>
        <row r="344">
          <cell r="Y344" t="str">
            <v>7.3.6 Se frenará el crecimiento horizontal de la mancha urbana.</v>
          </cell>
        </row>
        <row r="345">
          <cell r="Y345" t="str">
            <v>7.3.7 Protegeremos las áreas ambientales e impulsaremos el aprovechamiento, racional y sustentable, de los recursos naturales de la Ciudad.</v>
          </cell>
        </row>
        <row r="346">
          <cell r="Y346" t="str">
            <v>7.3.8 Se crearán y mantendrán zonas peatonales, incluyendo parques, jardines, camellones y plazas; con especial énfasis en la arquitectura urbana de accesibilidad y movilidad para discapacitados.</v>
          </cell>
        </row>
        <row r="347">
          <cell r="Y347" t="str">
            <v>7.3.9 Impulsaremos proyectos de equipamiento social, localizados en puntos estratégicos de la ciudad, que ayuden a equilibrar las desigualdades existentes entre la zona poniente de la ciudad y el norte, sur y oriente de la misma.</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row>
        <row r="349">
          <cell r="Y349" t="str">
            <v>7.3.11 Se detectarán zonas o polígonos de la Ciudad donde exista alto grado de deterioro o subutilización de la infraestructura, para su mejoramiento integral y adecuado.</v>
          </cell>
        </row>
        <row r="350">
          <cell r="Y350" t="str">
            <v>7.3.12 Garantizaremos la igualdad de género con proyectos urbanos y de equipamiento que faciliten las tareas y la movilidad de la mujer en la Ciudad, que fortalezcan el desarrollo integral de la sociedad.</v>
          </cell>
        </row>
        <row r="351">
          <cell r="Y351" t="str">
            <v>7.3.13 Se hará uso de las nuevas tecnologías para crear mecanismos de control que abatan el estacionamiento vehicular en zonas prohibidas y la apropiación privada del espacio público.</v>
          </cell>
        </row>
        <row r="352">
          <cell r="Y352" t="str">
            <v>7.3.14 Se promoverá la inversión inmobiliaria, tanto del sector público como privado, para la ejecución de los proyectos estratégicos de equipamiento y servicios, a través de la realización de Foros de Financiamiento.</v>
          </cell>
        </row>
        <row r="353">
          <cell r="Y353" t="str">
            <v>7.3.15 Se coadyuvará en la elaboración del Programa de Desarrollo Urbano para la Región Centro del país.</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row>
        <row r="355">
          <cell r="Y355" t="str">
            <v>7.3.17 Se reducirá de manera gradual el porcentaje de pérdidas por fugas en la red de agua potable con la sectorización y la renovación de la red de distribución.</v>
          </cell>
        </row>
        <row r="356">
          <cell r="Y356" t="str">
            <v>7.3.18 Se aplicarán acciones encaminadas a disminuir sensiblemente los reportes de fallas de los sistemas hidráulicos (fugas, falta de agua, encharcamientos, drenajes obstruidos).</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g PAR"/>
      <sheetName val="Viv"/>
      <sheetName val="Educ Salud y AS"/>
      <sheetName val="cats"/>
      <sheetName val="INICIO"/>
      <sheetName val="dato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6.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92D050"/>
    <pageSetUpPr fitToPage="1"/>
  </sheetPr>
  <dimension ref="A1:S30"/>
  <sheetViews>
    <sheetView showGridLines="0" view="pageBreakPreview" zoomScale="85" zoomScaleNormal="70" zoomScaleSheetLayoutView="85" workbookViewId="0">
      <selection activeCell="Q11" sqref="Q11"/>
    </sheetView>
  </sheetViews>
  <sheetFormatPr baseColWidth="10" defaultColWidth="11.44140625" defaultRowHeight="13.8"/>
  <cols>
    <col min="1" max="2" width="0.88671875" style="50" customWidth="1"/>
    <col min="3" max="3" width="12.6640625" style="50" customWidth="1"/>
    <col min="4" max="8" width="11.44140625" style="50"/>
    <col min="9" max="9" width="19.33203125" style="50" customWidth="1"/>
    <col min="10" max="10" width="4.33203125" style="50" customWidth="1"/>
    <col min="11" max="11" width="8.33203125" style="50" customWidth="1"/>
    <col min="12" max="12" width="12.6640625" style="50" customWidth="1"/>
    <col min="13" max="16384" width="11.44140625" style="50"/>
  </cols>
  <sheetData>
    <row r="1" spans="1:19" ht="14.4" customHeight="1"/>
    <row r="2" spans="1:19" ht="36.6">
      <c r="A2" s="388" t="s">
        <v>35</v>
      </c>
      <c r="B2" s="388"/>
      <c r="C2" s="388"/>
      <c r="D2" s="388"/>
      <c r="E2" s="388"/>
      <c r="F2" s="388"/>
      <c r="G2" s="388"/>
      <c r="H2" s="388"/>
      <c r="I2" s="388"/>
      <c r="J2" s="388"/>
      <c r="K2" s="388"/>
      <c r="L2" s="388"/>
      <c r="M2" s="388"/>
      <c r="N2" s="388"/>
      <c r="O2" s="388"/>
      <c r="P2" s="388"/>
      <c r="Q2" s="388"/>
      <c r="R2" s="388"/>
      <c r="S2" s="388"/>
    </row>
    <row r="3" spans="1:19">
      <c r="A3" s="64"/>
      <c r="B3" s="64"/>
      <c r="C3" s="64"/>
      <c r="D3" s="64"/>
      <c r="E3" s="64"/>
      <c r="F3" s="64"/>
      <c r="G3" s="64"/>
      <c r="H3" s="64"/>
      <c r="I3" s="64"/>
      <c r="J3" s="64"/>
      <c r="K3" s="64"/>
      <c r="L3" s="64"/>
      <c r="M3" s="64"/>
      <c r="N3" s="64"/>
      <c r="O3" s="64"/>
      <c r="P3" s="64"/>
      <c r="Q3" s="64"/>
    </row>
    <row r="4" spans="1:19">
      <c r="A4" s="64"/>
      <c r="B4" s="64"/>
      <c r="C4" s="64"/>
      <c r="D4" s="64"/>
      <c r="E4" s="64"/>
      <c r="F4" s="64"/>
      <c r="G4" s="64"/>
      <c r="H4" s="64"/>
      <c r="I4" s="64"/>
      <c r="J4" s="64"/>
      <c r="K4" s="64"/>
      <c r="L4" s="64"/>
      <c r="M4" s="64"/>
      <c r="N4" s="64"/>
      <c r="O4" s="64"/>
      <c r="P4" s="64"/>
      <c r="Q4" s="64"/>
    </row>
    <row r="5" spans="1:19">
      <c r="A5" s="64"/>
      <c r="B5" s="64"/>
      <c r="C5" s="64"/>
      <c r="D5" s="64"/>
      <c r="E5" s="64"/>
      <c r="F5" s="64"/>
      <c r="G5" s="64"/>
      <c r="H5" s="64"/>
      <c r="I5" s="64"/>
      <c r="J5" s="64"/>
      <c r="K5" s="64"/>
      <c r="L5" s="64"/>
      <c r="M5" s="64"/>
      <c r="N5" s="64"/>
      <c r="O5" s="64"/>
      <c r="P5" s="64"/>
      <c r="Q5" s="64"/>
    </row>
    <row r="6" spans="1:19">
      <c r="A6" s="64"/>
      <c r="B6" s="64"/>
      <c r="C6" s="64"/>
      <c r="D6" s="64"/>
      <c r="E6" s="64"/>
      <c r="F6" s="64"/>
      <c r="G6" s="64"/>
      <c r="H6" s="64"/>
      <c r="I6" s="64"/>
      <c r="J6" s="64"/>
      <c r="K6" s="64"/>
      <c r="L6" s="64"/>
      <c r="M6" s="64"/>
      <c r="N6" s="64"/>
      <c r="O6" s="64"/>
      <c r="P6" s="64"/>
      <c r="Q6" s="64"/>
    </row>
    <row r="7" spans="1:19">
      <c r="A7" s="64"/>
      <c r="B7" s="64"/>
      <c r="C7" s="64"/>
      <c r="D7" s="64"/>
      <c r="E7" s="64"/>
      <c r="F7" s="64"/>
      <c r="G7" s="64"/>
      <c r="H7" s="64"/>
      <c r="I7" s="64"/>
      <c r="J7" s="64"/>
      <c r="K7" s="64"/>
      <c r="L7" s="64"/>
      <c r="M7" s="64"/>
      <c r="N7" s="64"/>
      <c r="O7" s="64"/>
      <c r="P7" s="64"/>
      <c r="Q7" s="64"/>
    </row>
    <row r="8" spans="1:19">
      <c r="A8" s="64"/>
      <c r="B8" s="64"/>
      <c r="C8" s="64"/>
      <c r="D8" s="64"/>
      <c r="E8" s="64"/>
      <c r="F8" s="64"/>
      <c r="G8" s="64"/>
      <c r="H8" s="64"/>
      <c r="I8" s="64"/>
      <c r="J8" s="64"/>
      <c r="K8" s="64"/>
      <c r="L8" s="64"/>
      <c r="M8" s="64"/>
      <c r="N8" s="64"/>
      <c r="O8" s="64"/>
      <c r="P8" s="64"/>
      <c r="Q8" s="64"/>
    </row>
    <row r="9" spans="1:19">
      <c r="A9" s="64"/>
      <c r="B9" s="64"/>
      <c r="C9" s="64"/>
      <c r="D9" s="64"/>
      <c r="E9" s="64"/>
      <c r="F9" s="64"/>
      <c r="G9" s="64"/>
      <c r="H9" s="64"/>
      <c r="I9" s="64"/>
      <c r="J9" s="64"/>
      <c r="K9" s="64"/>
      <c r="L9" s="64"/>
      <c r="M9" s="64"/>
      <c r="N9" s="64"/>
      <c r="O9" s="64"/>
      <c r="P9" s="64"/>
      <c r="Q9" s="64"/>
    </row>
    <row r="10" spans="1:19" ht="48.6" customHeight="1">
      <c r="A10" s="387" t="s">
        <v>233</v>
      </c>
      <c r="B10" s="387"/>
      <c r="C10" s="387"/>
      <c r="D10" s="387"/>
      <c r="E10" s="387"/>
      <c r="F10" s="387"/>
      <c r="G10" s="387"/>
      <c r="H10" s="387"/>
      <c r="I10" s="387"/>
      <c r="J10" s="387"/>
      <c r="K10" s="387"/>
      <c r="L10" s="387"/>
      <c r="M10" s="387"/>
      <c r="N10" s="387"/>
      <c r="O10" s="387"/>
      <c r="P10" s="387"/>
      <c r="Q10" s="387"/>
      <c r="R10" s="387"/>
      <c r="S10" s="387"/>
    </row>
    <row r="11" spans="1:19" ht="48.6" customHeight="1">
      <c r="A11" s="65"/>
      <c r="B11" s="65"/>
      <c r="C11" s="65"/>
      <c r="D11" s="65"/>
      <c r="E11" s="65"/>
      <c r="F11" s="65"/>
      <c r="G11" s="65"/>
      <c r="H11" s="65"/>
      <c r="I11" s="65"/>
      <c r="J11" s="65"/>
      <c r="K11" s="65"/>
      <c r="L11" s="65"/>
      <c r="M11" s="65"/>
      <c r="N11" s="65"/>
      <c r="O11" s="65"/>
      <c r="P11" s="65"/>
      <c r="Q11" s="65"/>
      <c r="R11" s="65"/>
      <c r="S11" s="65"/>
    </row>
    <row r="12" spans="1:19" ht="32.25" customHeight="1">
      <c r="A12" s="65"/>
      <c r="B12" s="65"/>
      <c r="C12" s="65"/>
      <c r="D12" s="65"/>
      <c r="E12" s="65"/>
      <c r="F12" s="65"/>
      <c r="G12" s="65"/>
      <c r="H12" s="65"/>
      <c r="I12" s="65"/>
      <c r="J12" s="65"/>
      <c r="K12" s="65"/>
      <c r="L12" s="65"/>
      <c r="M12" s="65"/>
      <c r="N12" s="65"/>
      <c r="O12" s="65"/>
      <c r="P12" s="65"/>
      <c r="Q12" s="65"/>
      <c r="R12" s="65"/>
      <c r="S12" s="65"/>
    </row>
    <row r="13" spans="1:19" ht="36.6">
      <c r="A13" s="389"/>
      <c r="B13" s="389"/>
      <c r="C13" s="389"/>
      <c r="D13" s="389"/>
      <c r="E13" s="389"/>
      <c r="F13" s="389"/>
      <c r="G13" s="389"/>
      <c r="H13" s="389"/>
      <c r="I13" s="389"/>
      <c r="J13" s="389"/>
      <c r="K13" s="389"/>
      <c r="L13" s="389"/>
      <c r="M13" s="389"/>
      <c r="N13" s="389"/>
      <c r="O13" s="389"/>
      <c r="P13" s="389"/>
      <c r="Q13" s="389"/>
      <c r="R13" s="389"/>
      <c r="S13" s="389"/>
    </row>
    <row r="14" spans="1:19" ht="36.6">
      <c r="A14" s="66"/>
      <c r="B14" s="66"/>
      <c r="C14" s="66"/>
      <c r="D14" s="66"/>
      <c r="E14" s="66"/>
      <c r="F14" s="66"/>
      <c r="G14" s="66"/>
      <c r="H14" s="66"/>
      <c r="I14" s="66"/>
      <c r="J14" s="66"/>
      <c r="K14" s="66"/>
      <c r="L14" s="66"/>
      <c r="M14" s="66"/>
      <c r="N14" s="66"/>
      <c r="O14" s="66"/>
      <c r="P14" s="66"/>
      <c r="Q14" s="66"/>
    </row>
    <row r="15" spans="1:19" ht="28.8">
      <c r="A15" s="67"/>
      <c r="B15" s="67"/>
      <c r="C15" s="67"/>
      <c r="D15" s="67"/>
      <c r="E15" s="67"/>
      <c r="F15" s="67"/>
      <c r="G15" s="67"/>
      <c r="H15" s="67"/>
      <c r="I15" s="67"/>
      <c r="J15" s="67"/>
      <c r="K15" s="67"/>
      <c r="L15" s="67"/>
      <c r="M15" s="67"/>
      <c r="N15" s="67"/>
      <c r="O15" s="67"/>
      <c r="P15" s="64"/>
      <c r="Q15" s="64"/>
    </row>
    <row r="16" spans="1:19" ht="28.8">
      <c r="A16" s="67"/>
      <c r="B16" s="67"/>
      <c r="C16" s="67"/>
      <c r="D16" s="67"/>
      <c r="E16" s="67"/>
      <c r="F16" s="67"/>
      <c r="G16" s="67"/>
      <c r="H16" s="67"/>
      <c r="I16" s="67"/>
      <c r="J16" s="67"/>
      <c r="K16" s="67"/>
      <c r="L16" s="67"/>
      <c r="M16" s="67"/>
      <c r="N16" s="67"/>
      <c r="O16" s="67"/>
      <c r="P16" s="64"/>
      <c r="Q16" s="64"/>
    </row>
    <row r="17" spans="1:19" ht="36.6">
      <c r="B17" s="68"/>
      <c r="D17" s="68"/>
      <c r="E17" s="68"/>
      <c r="F17" s="392" t="s">
        <v>81</v>
      </c>
      <c r="G17" s="392"/>
      <c r="H17" s="392"/>
      <c r="I17" s="388" t="s">
        <v>212</v>
      </c>
      <c r="J17" s="388"/>
      <c r="K17" s="388"/>
      <c r="L17" s="388"/>
      <c r="M17" s="388"/>
      <c r="N17" s="388"/>
      <c r="O17" s="388"/>
      <c r="P17" s="68"/>
      <c r="Q17" s="68"/>
      <c r="R17" s="68"/>
      <c r="S17" s="68"/>
    </row>
    <row r="18" spans="1:19">
      <c r="A18" s="64"/>
      <c r="B18" s="64"/>
      <c r="C18" s="64"/>
      <c r="D18" s="64"/>
      <c r="E18" s="64"/>
      <c r="F18" s="64"/>
      <c r="G18" s="64"/>
      <c r="H18" s="64"/>
      <c r="I18" s="64"/>
      <c r="J18" s="64"/>
      <c r="K18" s="64"/>
      <c r="L18" s="64"/>
      <c r="M18" s="64"/>
      <c r="N18" s="64"/>
      <c r="O18" s="64"/>
      <c r="P18" s="64"/>
      <c r="Q18" s="64"/>
    </row>
    <row r="19" spans="1:19">
      <c r="A19" s="64"/>
      <c r="B19" s="64"/>
      <c r="C19" s="64"/>
      <c r="D19" s="64"/>
      <c r="E19" s="64"/>
      <c r="F19" s="64"/>
      <c r="G19" s="64"/>
      <c r="H19" s="64"/>
      <c r="I19" s="64"/>
      <c r="J19" s="64"/>
      <c r="K19" s="64"/>
      <c r="L19" s="64"/>
      <c r="M19" s="64"/>
      <c r="N19" s="64"/>
      <c r="O19" s="64"/>
      <c r="P19" s="64"/>
      <c r="Q19" s="64"/>
    </row>
    <row r="20" spans="1:19">
      <c r="A20" s="64"/>
      <c r="B20" s="64"/>
      <c r="C20" s="64"/>
      <c r="D20" s="64"/>
      <c r="E20" s="64"/>
      <c r="F20" s="64"/>
      <c r="G20" s="64"/>
      <c r="H20" s="64"/>
      <c r="I20" s="64"/>
      <c r="J20" s="64"/>
      <c r="K20" s="64"/>
      <c r="L20" s="64"/>
      <c r="M20" s="64"/>
      <c r="N20" s="64"/>
      <c r="O20" s="64"/>
      <c r="P20" s="64"/>
      <c r="Q20" s="64"/>
    </row>
    <row r="21" spans="1:19">
      <c r="A21" s="64"/>
      <c r="B21" s="64"/>
      <c r="C21" s="64"/>
      <c r="D21" s="64"/>
      <c r="E21" s="64"/>
      <c r="F21" s="64"/>
      <c r="G21" s="64"/>
      <c r="H21" s="64"/>
      <c r="I21" s="64"/>
      <c r="J21" s="64"/>
      <c r="K21" s="64"/>
      <c r="L21" s="64"/>
      <c r="M21" s="64"/>
      <c r="N21" s="64"/>
      <c r="O21" s="64"/>
      <c r="P21" s="64"/>
      <c r="Q21" s="64"/>
    </row>
    <row r="22" spans="1:19">
      <c r="A22" s="64"/>
      <c r="B22" s="64"/>
      <c r="C22" s="64"/>
      <c r="D22" s="64"/>
      <c r="E22" s="64"/>
      <c r="F22" s="64"/>
      <c r="G22" s="64"/>
      <c r="H22" s="64"/>
      <c r="I22" s="64"/>
      <c r="J22" s="64"/>
      <c r="K22" s="64"/>
      <c r="L22" s="64"/>
      <c r="M22" s="64"/>
      <c r="N22" s="64"/>
      <c r="O22" s="64"/>
      <c r="P22" s="64"/>
      <c r="Q22" s="64"/>
    </row>
    <row r="23" spans="1:19">
      <c r="A23" s="64"/>
      <c r="B23" s="64"/>
      <c r="C23" s="64"/>
      <c r="D23" s="64"/>
      <c r="E23" s="64"/>
      <c r="F23" s="64"/>
      <c r="G23" s="64"/>
      <c r="H23" s="64"/>
      <c r="I23" s="64"/>
      <c r="J23" s="64"/>
      <c r="K23" s="64"/>
      <c r="L23" s="64"/>
      <c r="M23" s="64"/>
      <c r="N23" s="64"/>
      <c r="O23" s="64"/>
      <c r="P23" s="64"/>
      <c r="Q23" s="64"/>
    </row>
    <row r="24" spans="1:19">
      <c r="A24" s="64"/>
      <c r="B24" s="64"/>
      <c r="C24" s="64"/>
      <c r="D24" s="64"/>
      <c r="E24" s="64"/>
      <c r="F24" s="64"/>
      <c r="G24" s="64"/>
      <c r="H24" s="64"/>
      <c r="I24" s="64"/>
      <c r="J24" s="64"/>
      <c r="K24" s="64"/>
      <c r="L24" s="64"/>
      <c r="M24" s="64"/>
      <c r="N24" s="64"/>
      <c r="O24" s="64"/>
      <c r="P24" s="64"/>
      <c r="Q24" s="64"/>
    </row>
    <row r="25" spans="1:19">
      <c r="A25" s="64"/>
      <c r="B25" s="64"/>
      <c r="C25" s="64"/>
      <c r="D25" s="64"/>
      <c r="E25" s="64"/>
      <c r="F25" s="64"/>
      <c r="G25" s="64"/>
      <c r="H25" s="64"/>
      <c r="I25" s="64"/>
      <c r="J25" s="64"/>
      <c r="K25" s="64"/>
      <c r="L25" s="64"/>
      <c r="M25" s="64"/>
      <c r="N25" s="64"/>
      <c r="O25" s="64"/>
      <c r="P25" s="64"/>
      <c r="Q25" s="64"/>
    </row>
    <row r="26" spans="1:19" ht="17.399999999999999">
      <c r="A26" s="391" t="s">
        <v>158</v>
      </c>
      <c r="B26" s="391"/>
      <c r="C26" s="391"/>
      <c r="D26" s="391"/>
      <c r="E26" s="74"/>
      <c r="F26" s="75"/>
      <c r="G26" s="75"/>
      <c r="H26" s="76"/>
      <c r="I26" s="69"/>
      <c r="J26" s="70"/>
      <c r="K26" s="391" t="s">
        <v>159</v>
      </c>
      <c r="L26" s="391"/>
      <c r="M26" s="74"/>
      <c r="N26" s="74"/>
      <c r="O26" s="75"/>
      <c r="P26" s="75"/>
      <c r="Q26" s="71"/>
      <c r="R26" s="72"/>
      <c r="S26" s="72"/>
    </row>
    <row r="27" spans="1:19" ht="15.6">
      <c r="A27" s="71"/>
      <c r="B27" s="71"/>
      <c r="C27" s="71"/>
      <c r="D27" s="70"/>
      <c r="E27" s="390" t="s">
        <v>234</v>
      </c>
      <c r="F27" s="390"/>
      <c r="G27" s="390"/>
      <c r="H27" s="390"/>
      <c r="I27" s="71"/>
      <c r="J27" s="70"/>
      <c r="K27" s="71"/>
      <c r="L27" s="70"/>
      <c r="M27" s="386" t="s">
        <v>235</v>
      </c>
      <c r="N27" s="386"/>
      <c r="O27" s="386"/>
      <c r="P27" s="386"/>
      <c r="Q27" s="71"/>
      <c r="R27" s="72"/>
      <c r="S27" s="72"/>
    </row>
    <row r="28" spans="1:19" ht="15.6">
      <c r="A28" s="73"/>
      <c r="B28" s="73"/>
      <c r="C28" s="73"/>
      <c r="D28" s="73"/>
      <c r="E28" s="386" t="s">
        <v>236</v>
      </c>
      <c r="F28" s="386"/>
      <c r="G28" s="386"/>
      <c r="H28" s="386"/>
      <c r="I28" s="73"/>
      <c r="J28" s="73"/>
      <c r="K28" s="73"/>
      <c r="L28" s="73"/>
      <c r="M28" s="386" t="s">
        <v>237</v>
      </c>
      <c r="N28" s="386"/>
      <c r="O28" s="386"/>
      <c r="P28" s="386"/>
      <c r="Q28" s="73"/>
      <c r="R28" s="73"/>
      <c r="S28" s="73"/>
    </row>
    <row r="29" spans="1:19">
      <c r="A29" s="73"/>
      <c r="B29" s="73"/>
      <c r="C29" s="73"/>
      <c r="D29" s="73"/>
      <c r="E29" s="73"/>
      <c r="F29" s="73"/>
      <c r="G29" s="73"/>
      <c r="H29" s="73"/>
      <c r="I29" s="73"/>
      <c r="J29" s="73"/>
      <c r="K29" s="73"/>
      <c r="L29" s="73"/>
      <c r="M29" s="73"/>
      <c r="N29" s="73"/>
      <c r="O29" s="73"/>
      <c r="P29" s="73"/>
      <c r="Q29" s="73"/>
      <c r="R29" s="73"/>
      <c r="S29" s="73"/>
    </row>
    <row r="30" spans="1:19">
      <c r="A30" s="73"/>
      <c r="B30" s="73"/>
      <c r="C30" s="73"/>
      <c r="D30" s="73"/>
      <c r="E30" s="73"/>
      <c r="F30" s="73"/>
      <c r="G30" s="73"/>
      <c r="H30" s="73"/>
      <c r="I30" s="73"/>
      <c r="J30" s="73"/>
      <c r="K30" s="73"/>
      <c r="L30" s="73"/>
      <c r="M30" s="73"/>
      <c r="N30" s="73"/>
      <c r="O30" s="73"/>
      <c r="P30" s="73"/>
      <c r="Q30" s="73"/>
      <c r="R30" s="73"/>
      <c r="S30" s="73"/>
    </row>
  </sheetData>
  <mergeCells count="11">
    <mergeCell ref="E28:H28"/>
    <mergeCell ref="M28:P28"/>
    <mergeCell ref="A10:S10"/>
    <mergeCell ref="A2:S2"/>
    <mergeCell ref="A13:S13"/>
    <mergeCell ref="E27:H27"/>
    <mergeCell ref="K26:L26"/>
    <mergeCell ref="M27:P27"/>
    <mergeCell ref="A26:D26"/>
    <mergeCell ref="F17:H17"/>
    <mergeCell ref="I17:O17"/>
  </mergeCells>
  <printOptions horizontalCentered="1"/>
  <pageMargins left="0.39370078740157483" right="0.39370078740157483" top="1.3779527559055118" bottom="0.86614173228346458" header="0.39370078740157483" footer="0.59055118110236227"/>
  <pageSetup scale="67" fitToHeight="0" orientation="landscape" r:id="rId1"/>
  <headerFooter scaleWithDoc="0">
    <oddHeader>&amp;L&amp;G&amp;R
&amp;G</oddHeader>
    <oddFooter>&amp;R&amp;G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B1:X1199"/>
  <sheetViews>
    <sheetView showGridLines="0" view="pageBreakPreview" zoomScale="70" zoomScaleNormal="70" zoomScaleSheetLayoutView="70" workbookViewId="0">
      <selection activeCell="I13" sqref="I13:L13"/>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483" t="s">
        <v>214</v>
      </c>
      <c r="G5" s="484"/>
      <c r="H5" s="484"/>
      <c r="I5" s="484"/>
      <c r="J5" s="484"/>
      <c r="K5" s="484"/>
      <c r="L5" s="484"/>
    </row>
    <row r="6" spans="2:12" ht="20.100000000000001" customHeight="1">
      <c r="B6" s="485" t="s">
        <v>79</v>
      </c>
      <c r="C6" s="485"/>
      <c r="D6" s="485"/>
      <c r="E6" s="485"/>
      <c r="F6" s="486" t="s">
        <v>215</v>
      </c>
      <c r="G6" s="487"/>
      <c r="H6" s="487"/>
      <c r="I6" s="487"/>
      <c r="J6" s="487"/>
      <c r="K6" s="487"/>
      <c r="L6" s="487"/>
    </row>
    <row r="7" spans="2:12" ht="3" customHeight="1">
      <c r="B7" s="167"/>
      <c r="C7" s="167"/>
      <c r="D7" s="167"/>
      <c r="E7" s="167"/>
      <c r="F7" s="167"/>
      <c r="G7" s="167"/>
      <c r="H7" s="167"/>
      <c r="I7" s="168"/>
      <c r="J7" s="168"/>
      <c r="K7" s="168"/>
      <c r="L7" s="168"/>
    </row>
    <row r="8" spans="2:12" ht="22.95" customHeight="1">
      <c r="B8" s="488" t="s">
        <v>173</v>
      </c>
      <c r="C8" s="488"/>
      <c r="D8" s="488"/>
      <c r="E8" s="488"/>
      <c r="F8" s="489" t="s">
        <v>223</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57567270</v>
      </c>
      <c r="C13" s="328">
        <v>57567270</v>
      </c>
      <c r="D13" s="328">
        <v>42771786</v>
      </c>
      <c r="E13" s="328">
        <v>64358.09</v>
      </c>
      <c r="F13" s="328">
        <v>11978899.25</v>
      </c>
      <c r="G13" s="328">
        <v>11978899.25</v>
      </c>
      <c r="H13" s="328">
        <v>11978899.25</v>
      </c>
      <c r="I13" s="329">
        <f>+F13/B13</f>
        <v>0.20808524097112821</v>
      </c>
      <c r="J13" s="329">
        <f>+F13/C13</f>
        <v>0.20808524097112821</v>
      </c>
      <c r="K13" s="329">
        <f>+G13/B13</f>
        <v>0.20808524097112821</v>
      </c>
      <c r="L13" s="329">
        <f>(G13+E13)/C13</f>
        <v>0.20920320418182067</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42" customHeight="1">
      <c r="B51" s="476" t="s">
        <v>271</v>
      </c>
      <c r="C51" s="477"/>
      <c r="D51" s="477"/>
      <c r="E51" s="477"/>
      <c r="F51" s="477"/>
      <c r="G51" s="477"/>
      <c r="H51" s="477"/>
      <c r="I51" s="477"/>
      <c r="J51" s="477"/>
      <c r="K51" s="477"/>
      <c r="L51" s="478"/>
    </row>
    <row r="1146" spans="24:24">
      <c r="X1146" s="190"/>
    </row>
    <row r="1151" spans="24:24">
      <c r="X1151" s="190"/>
    </row>
    <row r="1152" spans="24:24">
      <c r="X1152" s="190"/>
    </row>
    <row r="1199" spans="24:24">
      <c r="X1199" s="190"/>
    </row>
  </sheetData>
  <sheetProtection formatColumns="0" formatRows="0"/>
  <mergeCells count="13">
    <mergeCell ref="B2:L2"/>
    <mergeCell ref="B3:L3"/>
    <mergeCell ref="B5:E5"/>
    <mergeCell ref="F5:L5"/>
    <mergeCell ref="B6:E6"/>
    <mergeCell ref="F6:L6"/>
    <mergeCell ref="B51:L51"/>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X1130"/>
  <sheetViews>
    <sheetView showGridLines="0" view="pageBreakPreview" zoomScale="85" zoomScaleNormal="70" zoomScaleSheetLayoutView="85" workbookViewId="0">
      <selection activeCell="I13" sqref="I13:L13"/>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483" t="s">
        <v>214</v>
      </c>
      <c r="G5" s="484"/>
      <c r="H5" s="484"/>
      <c r="I5" s="484"/>
      <c r="J5" s="484"/>
      <c r="K5" s="484"/>
      <c r="L5" s="484"/>
    </row>
    <row r="6" spans="2:12" ht="20.100000000000001" customHeight="1">
      <c r="B6" s="485" t="s">
        <v>79</v>
      </c>
      <c r="C6" s="485"/>
      <c r="D6" s="485"/>
      <c r="E6" s="485"/>
      <c r="F6" s="486" t="s">
        <v>215</v>
      </c>
      <c r="G6" s="487"/>
      <c r="H6" s="487"/>
      <c r="I6" s="487"/>
      <c r="J6" s="487"/>
      <c r="K6" s="487"/>
      <c r="L6" s="487"/>
    </row>
    <row r="7" spans="2:12" ht="3" customHeight="1">
      <c r="B7" s="167"/>
      <c r="C7" s="167"/>
      <c r="D7" s="167"/>
      <c r="E7" s="167"/>
      <c r="F7" s="167"/>
      <c r="G7" s="167"/>
      <c r="H7" s="167"/>
      <c r="I7" s="168"/>
      <c r="J7" s="168"/>
      <c r="K7" s="168"/>
      <c r="L7" s="168"/>
    </row>
    <row r="8" spans="2:12" ht="22.95" customHeight="1">
      <c r="B8" s="488" t="s">
        <v>173</v>
      </c>
      <c r="C8" s="488"/>
      <c r="D8" s="488"/>
      <c r="E8" s="488"/>
      <c r="F8" s="489" t="s">
        <v>224</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12911778</v>
      </c>
      <c r="C13" s="328">
        <v>12911778</v>
      </c>
      <c r="D13" s="328">
        <v>9174259</v>
      </c>
      <c r="E13" s="328">
        <v>0</v>
      </c>
      <c r="F13" s="328">
        <v>1905989.56</v>
      </c>
      <c r="G13" s="328">
        <v>1905989.56</v>
      </c>
      <c r="H13" s="328">
        <v>1905989.56</v>
      </c>
      <c r="I13" s="329">
        <f>+F13/B13</f>
        <v>0.14761635152029412</v>
      </c>
      <c r="J13" s="329">
        <f>+F13/C13</f>
        <v>0.14761635152029412</v>
      </c>
      <c r="K13" s="329">
        <f>+G13/B13</f>
        <v>0.14761635152029412</v>
      </c>
      <c r="L13" s="329">
        <f>(G13+E13)/C13</f>
        <v>0.14761635152029412</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27.6" customHeight="1">
      <c r="B51" s="508" t="s">
        <v>273</v>
      </c>
      <c r="C51" s="509"/>
      <c r="D51" s="509"/>
      <c r="E51" s="509"/>
      <c r="F51" s="509"/>
      <c r="G51" s="509"/>
      <c r="H51" s="509"/>
      <c r="I51" s="509"/>
      <c r="J51" s="509"/>
      <c r="K51" s="509"/>
      <c r="L51" s="510"/>
    </row>
    <row r="1077" spans="24:24">
      <c r="X1077" s="190"/>
    </row>
    <row r="1082" spans="24:24">
      <c r="X1082" s="190"/>
    </row>
    <row r="1083" spans="24:24">
      <c r="X1083" s="190"/>
    </row>
    <row r="1130" spans="24:24">
      <c r="X1130" s="190"/>
    </row>
  </sheetData>
  <sheetProtection formatColumns="0" formatRows="0"/>
  <mergeCells count="13">
    <mergeCell ref="B2:L2"/>
    <mergeCell ref="B3:L3"/>
    <mergeCell ref="B5:E5"/>
    <mergeCell ref="F5:L5"/>
    <mergeCell ref="B6:E6"/>
    <mergeCell ref="F6:L6"/>
    <mergeCell ref="B51:L51"/>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X1244"/>
  <sheetViews>
    <sheetView showGridLines="0" view="pageBreakPreview" zoomScale="55" zoomScaleNormal="70" zoomScaleSheetLayoutView="55" workbookViewId="0">
      <selection activeCell="G62" sqref="G62"/>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501" t="s">
        <v>214</v>
      </c>
      <c r="G5" s="502"/>
      <c r="H5" s="502"/>
      <c r="I5" s="502"/>
      <c r="J5" s="502"/>
      <c r="K5" s="502"/>
      <c r="L5" s="502"/>
    </row>
    <row r="6" spans="2:12" ht="20.100000000000001" customHeight="1">
      <c r="B6" s="485" t="s">
        <v>79</v>
      </c>
      <c r="C6" s="485"/>
      <c r="D6" s="485"/>
      <c r="E6" s="485"/>
      <c r="F6" s="503" t="s">
        <v>215</v>
      </c>
      <c r="G6" s="504"/>
      <c r="H6" s="504"/>
      <c r="I6" s="504"/>
      <c r="J6" s="504"/>
      <c r="K6" s="504"/>
      <c r="L6" s="504"/>
    </row>
    <row r="7" spans="2:12" ht="3" customHeight="1">
      <c r="B7" s="167"/>
      <c r="C7" s="167"/>
      <c r="D7" s="167"/>
      <c r="E7" s="167"/>
      <c r="F7" s="167"/>
      <c r="G7" s="167"/>
      <c r="H7" s="167"/>
      <c r="I7" s="168"/>
      <c r="J7" s="168"/>
      <c r="K7" s="168"/>
      <c r="L7" s="168"/>
    </row>
    <row r="8" spans="2:12" ht="22.95" customHeight="1">
      <c r="B8" s="488" t="s">
        <v>173</v>
      </c>
      <c r="C8" s="488"/>
      <c r="D8" s="488"/>
      <c r="E8" s="488"/>
      <c r="F8" s="489" t="s">
        <v>218</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31225336</v>
      </c>
      <c r="C13" s="328">
        <v>31225336</v>
      </c>
      <c r="D13" s="328">
        <v>22880732</v>
      </c>
      <c r="E13" s="328">
        <v>951958.66000000015</v>
      </c>
      <c r="F13" s="328">
        <v>13300434.709999999</v>
      </c>
      <c r="G13" s="328">
        <v>13300434.709999999</v>
      </c>
      <c r="H13" s="328">
        <v>13300434.709999999</v>
      </c>
      <c r="I13" s="329">
        <f>+F13/B13</f>
        <v>0.42595009097740372</v>
      </c>
      <c r="J13" s="329">
        <f>+F13/C13</f>
        <v>0.42595009097740372</v>
      </c>
      <c r="K13" s="329">
        <f>+G13/B13</f>
        <v>0.42595009097740372</v>
      </c>
      <c r="L13" s="329">
        <f>(G13+E13)/C13</f>
        <v>0.45643682969496308</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109.2" customHeight="1">
      <c r="B51" s="505" t="s">
        <v>232</v>
      </c>
      <c r="C51" s="506"/>
      <c r="D51" s="506"/>
      <c r="E51" s="506"/>
      <c r="F51" s="506"/>
      <c r="G51" s="506"/>
      <c r="H51" s="506"/>
      <c r="I51" s="506"/>
      <c r="J51" s="506"/>
      <c r="K51" s="506"/>
      <c r="L51" s="507"/>
    </row>
    <row r="52" spans="2:12" s="172" customFormat="1" ht="109.2" customHeight="1">
      <c r="B52" s="511" t="s">
        <v>1311</v>
      </c>
      <c r="C52" s="512"/>
      <c r="D52" s="512"/>
      <c r="E52" s="512"/>
      <c r="F52" s="512"/>
      <c r="G52" s="512"/>
      <c r="H52" s="512"/>
      <c r="I52" s="512"/>
      <c r="J52" s="512"/>
      <c r="K52" s="512"/>
      <c r="L52" s="513"/>
    </row>
    <row r="53" spans="2:12">
      <c r="B53" s="185"/>
      <c r="C53" s="186"/>
      <c r="D53" s="186"/>
      <c r="E53" s="185"/>
      <c r="F53" s="185"/>
      <c r="H53" s="185"/>
    </row>
    <row r="54" spans="2:12">
      <c r="C54" s="187"/>
      <c r="D54" s="187"/>
      <c r="E54" s="188"/>
      <c r="F54" s="188"/>
    </row>
    <row r="55" spans="2:12">
      <c r="C55" s="189"/>
      <c r="D55" s="189"/>
      <c r="E55" s="189"/>
      <c r="F55" s="189"/>
    </row>
    <row r="1191" spans="24:24">
      <c r="X1191" s="190"/>
    </row>
    <row r="1196" spans="24:24">
      <c r="X1196" s="190"/>
    </row>
    <row r="1197" spans="24:24">
      <c r="X1197" s="190"/>
    </row>
    <row r="1244" spans="24:24">
      <c r="X1244" s="190"/>
    </row>
  </sheetData>
  <sheetProtection formatColumns="0" formatRows="0"/>
  <mergeCells count="14">
    <mergeCell ref="B2:L2"/>
    <mergeCell ref="B3:L3"/>
    <mergeCell ref="B5:E5"/>
    <mergeCell ref="F5:L5"/>
    <mergeCell ref="B6:E6"/>
    <mergeCell ref="F6:L6"/>
    <mergeCell ref="B52:L52"/>
    <mergeCell ref="B8:E8"/>
    <mergeCell ref="F8:L8"/>
    <mergeCell ref="B10:L10"/>
    <mergeCell ref="B11:H11"/>
    <mergeCell ref="I11:L11"/>
    <mergeCell ref="B50:L50"/>
    <mergeCell ref="B51:L51"/>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X1142"/>
  <sheetViews>
    <sheetView showGridLines="0" view="pageBreakPreview" topLeftCell="B1" zoomScaleNormal="70" zoomScaleSheetLayoutView="100" workbookViewId="0">
      <selection activeCell="C55" sqref="C55"/>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483" t="s">
        <v>214</v>
      </c>
      <c r="G5" s="484"/>
      <c r="H5" s="484"/>
      <c r="I5" s="484"/>
      <c r="J5" s="484"/>
      <c r="K5" s="484"/>
      <c r="L5" s="484"/>
    </row>
    <row r="6" spans="2:12" ht="20.100000000000001" customHeight="1">
      <c r="B6" s="485" t="s">
        <v>79</v>
      </c>
      <c r="C6" s="485"/>
      <c r="D6" s="485"/>
      <c r="E6" s="485"/>
      <c r="F6" s="486" t="s">
        <v>215</v>
      </c>
      <c r="G6" s="487"/>
      <c r="H6" s="487"/>
      <c r="I6" s="487"/>
      <c r="J6" s="487"/>
      <c r="K6" s="487"/>
      <c r="L6" s="487"/>
    </row>
    <row r="7" spans="2:12" ht="3" customHeight="1">
      <c r="B7" s="167"/>
      <c r="C7" s="167"/>
      <c r="D7" s="167"/>
      <c r="E7" s="167"/>
      <c r="F7" s="167"/>
      <c r="G7" s="167"/>
      <c r="H7" s="167"/>
      <c r="I7" s="168"/>
      <c r="J7" s="168"/>
      <c r="K7" s="168"/>
      <c r="L7" s="168"/>
    </row>
    <row r="8" spans="2:12" ht="22.95" customHeight="1">
      <c r="B8" s="488" t="s">
        <v>173</v>
      </c>
      <c r="C8" s="488"/>
      <c r="D8" s="488"/>
      <c r="E8" s="488"/>
      <c r="F8" s="489" t="s">
        <v>225</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12048697</v>
      </c>
      <c r="C13" s="328">
        <v>12048697</v>
      </c>
      <c r="D13" s="328">
        <v>9375920</v>
      </c>
      <c r="E13" s="328">
        <v>0</v>
      </c>
      <c r="F13" s="328">
        <v>8635946.8900000006</v>
      </c>
      <c r="G13" s="328">
        <v>8635946.8900000006</v>
      </c>
      <c r="H13" s="328">
        <v>8635946.8900000006</v>
      </c>
      <c r="I13" s="329">
        <f>+F13/B13</f>
        <v>0.71675359501529512</v>
      </c>
      <c r="J13" s="329">
        <f>+F13/C13</f>
        <v>0.71675359501529512</v>
      </c>
      <c r="K13" s="329">
        <f>+G13/B13</f>
        <v>0.71675359501529512</v>
      </c>
      <c r="L13" s="329">
        <f>(G13+E13)/C13</f>
        <v>0.71675359501529512</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47.4" customHeight="1">
      <c r="B51" s="476" t="s">
        <v>1312</v>
      </c>
      <c r="C51" s="477"/>
      <c r="D51" s="477"/>
      <c r="E51" s="477"/>
      <c r="F51" s="477"/>
      <c r="G51" s="477"/>
      <c r="H51" s="477"/>
      <c r="I51" s="477"/>
      <c r="J51" s="477"/>
      <c r="K51" s="477"/>
      <c r="L51" s="478"/>
    </row>
    <row r="1089" spans="24:24">
      <c r="X1089" s="190"/>
    </row>
    <row r="1094" spans="24:24">
      <c r="X1094" s="190"/>
    </row>
    <row r="1095" spans="24:24">
      <c r="X1095" s="190"/>
    </row>
    <row r="1142" spans="24:24">
      <c r="X1142" s="190"/>
    </row>
  </sheetData>
  <sheetProtection formatColumns="0" formatRows="0"/>
  <mergeCells count="13">
    <mergeCell ref="B2:L2"/>
    <mergeCell ref="B3:L3"/>
    <mergeCell ref="B5:E5"/>
    <mergeCell ref="F5:L5"/>
    <mergeCell ref="B6:E6"/>
    <mergeCell ref="F6:L6"/>
    <mergeCell ref="B51:L51"/>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B1:X1192"/>
  <sheetViews>
    <sheetView showGridLines="0" view="pageBreakPreview" topLeftCell="C1" zoomScaleNormal="70" zoomScaleSheetLayoutView="100" workbookViewId="0">
      <selection activeCell="I13" sqref="I13:L13"/>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483" t="s">
        <v>214</v>
      </c>
      <c r="G5" s="484"/>
      <c r="H5" s="484"/>
      <c r="I5" s="484"/>
      <c r="J5" s="484"/>
      <c r="K5" s="484"/>
      <c r="L5" s="484"/>
    </row>
    <row r="6" spans="2:12" ht="20.100000000000001" customHeight="1">
      <c r="B6" s="485" t="s">
        <v>79</v>
      </c>
      <c r="C6" s="485"/>
      <c r="D6" s="485"/>
      <c r="E6" s="485"/>
      <c r="F6" s="486" t="s">
        <v>215</v>
      </c>
      <c r="G6" s="487"/>
      <c r="H6" s="487"/>
      <c r="I6" s="487"/>
      <c r="J6" s="487"/>
      <c r="K6" s="487"/>
      <c r="L6" s="487"/>
    </row>
    <row r="7" spans="2:12" ht="3" customHeight="1">
      <c r="B7" s="167"/>
      <c r="C7" s="167"/>
      <c r="D7" s="167"/>
      <c r="E7" s="167"/>
      <c r="F7" s="167"/>
      <c r="G7" s="167"/>
      <c r="H7" s="167"/>
      <c r="I7" s="168"/>
      <c r="J7" s="168"/>
      <c r="K7" s="168"/>
      <c r="L7" s="168"/>
    </row>
    <row r="8" spans="2:12" ht="22.95" customHeight="1">
      <c r="B8" s="488" t="s">
        <v>173</v>
      </c>
      <c r="C8" s="488"/>
      <c r="D8" s="488"/>
      <c r="E8" s="488"/>
      <c r="F8" s="489" t="s">
        <v>226</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30384628</v>
      </c>
      <c r="C13" s="328">
        <v>30384628</v>
      </c>
      <c r="D13" s="328">
        <v>22270179.000000004</v>
      </c>
      <c r="E13" s="328">
        <v>2898548.44</v>
      </c>
      <c r="F13" s="328">
        <v>7554801.75</v>
      </c>
      <c r="G13" s="328">
        <v>7554801.75</v>
      </c>
      <c r="H13" s="328">
        <v>6542303.9800000004</v>
      </c>
      <c r="I13" s="329">
        <f>+F13/B13</f>
        <v>0.24863894170433812</v>
      </c>
      <c r="J13" s="329">
        <f>+F13/C13</f>
        <v>0.24863894170433812</v>
      </c>
      <c r="K13" s="329">
        <f>+G13/B13</f>
        <v>0.24863894170433812</v>
      </c>
      <c r="L13" s="329">
        <f>(G13+E13)/C13</f>
        <v>0.34403416721113056</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30.6" customHeight="1">
      <c r="B51" s="476" t="s">
        <v>274</v>
      </c>
      <c r="C51" s="477"/>
      <c r="D51" s="477"/>
      <c r="E51" s="477"/>
      <c r="F51" s="477"/>
      <c r="G51" s="477"/>
      <c r="H51" s="477"/>
      <c r="I51" s="477"/>
      <c r="J51" s="477"/>
      <c r="K51" s="477"/>
      <c r="L51" s="478"/>
    </row>
    <row r="1139" spans="24:24">
      <c r="X1139" s="190"/>
    </row>
    <row r="1144" spans="24:24">
      <c r="X1144" s="190"/>
    </row>
    <row r="1145" spans="24:24">
      <c r="X1145" s="190"/>
    </row>
    <row r="1192" spans="24:24">
      <c r="X1192" s="190"/>
    </row>
  </sheetData>
  <sheetProtection formatColumns="0" formatRows="0"/>
  <mergeCells count="13">
    <mergeCell ref="B2:L2"/>
    <mergeCell ref="B3:L3"/>
    <mergeCell ref="B5:E5"/>
    <mergeCell ref="F5:L5"/>
    <mergeCell ref="B6:E6"/>
    <mergeCell ref="F6:L6"/>
    <mergeCell ref="B51:L51"/>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X1245"/>
  <sheetViews>
    <sheetView showGridLines="0" view="pageBreakPreview" topLeftCell="A51" zoomScale="85" zoomScaleNormal="70" zoomScaleSheetLayoutView="85" workbookViewId="0">
      <selection activeCell="B54" sqref="B54:L54"/>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501" t="s">
        <v>214</v>
      </c>
      <c r="G5" s="502"/>
      <c r="H5" s="502"/>
      <c r="I5" s="502"/>
      <c r="J5" s="502"/>
      <c r="K5" s="502"/>
      <c r="L5" s="502"/>
    </row>
    <row r="6" spans="2:12" ht="20.100000000000001" customHeight="1">
      <c r="B6" s="485" t="s">
        <v>79</v>
      </c>
      <c r="C6" s="485"/>
      <c r="D6" s="485"/>
      <c r="E6" s="485"/>
      <c r="F6" s="503" t="s">
        <v>215</v>
      </c>
      <c r="G6" s="504"/>
      <c r="H6" s="504"/>
      <c r="I6" s="504"/>
      <c r="J6" s="504"/>
      <c r="K6" s="504"/>
      <c r="L6" s="504"/>
    </row>
    <row r="7" spans="2:12" ht="3" customHeight="1">
      <c r="B7" s="167"/>
      <c r="C7" s="167"/>
      <c r="D7" s="167"/>
      <c r="E7" s="167"/>
      <c r="F7" s="167"/>
      <c r="G7" s="167"/>
      <c r="H7" s="167"/>
      <c r="I7" s="168"/>
      <c r="J7" s="168"/>
      <c r="K7" s="168"/>
      <c r="L7" s="168"/>
    </row>
    <row r="8" spans="2:12" ht="22.95" customHeight="1">
      <c r="B8" s="488" t="s">
        <v>173</v>
      </c>
      <c r="C8" s="488"/>
      <c r="D8" s="488"/>
      <c r="E8" s="488"/>
      <c r="F8" s="489" t="s">
        <v>219</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716167041</v>
      </c>
      <c r="C13" s="328">
        <v>716167041</v>
      </c>
      <c r="D13" s="328">
        <v>562232593</v>
      </c>
      <c r="E13" s="328">
        <v>180511071.35999998</v>
      </c>
      <c r="F13" s="328">
        <v>476443169.9000001</v>
      </c>
      <c r="G13" s="328">
        <v>476443169.9000001</v>
      </c>
      <c r="H13" s="328">
        <v>476443169.9000001</v>
      </c>
      <c r="I13" s="329">
        <f>+F13/B13</f>
        <v>0.66526821624565669</v>
      </c>
      <c r="J13" s="329">
        <f>+F13/C13</f>
        <v>0.66526821624565669</v>
      </c>
      <c r="K13" s="329">
        <f>+G13/B13</f>
        <v>0.66526821624565669</v>
      </c>
      <c r="L13" s="329">
        <f>(G13+E13)/C13</f>
        <v>0.91731984809393108</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363.75" customHeight="1">
      <c r="B51" s="514" t="s">
        <v>229</v>
      </c>
      <c r="C51" s="493"/>
      <c r="D51" s="493"/>
      <c r="E51" s="493"/>
      <c r="F51" s="493"/>
      <c r="G51" s="493"/>
      <c r="H51" s="493"/>
      <c r="I51" s="493"/>
      <c r="J51" s="493"/>
      <c r="K51" s="493"/>
      <c r="L51" s="494"/>
    </row>
    <row r="52" spans="2:12" s="172" customFormat="1" ht="94.5" customHeight="1">
      <c r="B52" s="515"/>
      <c r="C52" s="516"/>
      <c r="D52" s="516"/>
      <c r="E52" s="516"/>
      <c r="F52" s="516"/>
      <c r="G52" s="516"/>
      <c r="H52" s="516"/>
      <c r="I52" s="516"/>
      <c r="J52" s="516"/>
      <c r="K52" s="516"/>
      <c r="L52" s="517"/>
    </row>
    <row r="53" spans="2:12" s="172" customFormat="1" ht="91.8" customHeight="1">
      <c r="B53" s="514" t="s">
        <v>230</v>
      </c>
      <c r="C53" s="493"/>
      <c r="D53" s="493"/>
      <c r="E53" s="493"/>
      <c r="F53" s="493"/>
      <c r="G53" s="493"/>
      <c r="H53" s="493"/>
      <c r="I53" s="493"/>
      <c r="J53" s="493"/>
      <c r="K53" s="493"/>
      <c r="L53" s="494"/>
    </row>
    <row r="54" spans="2:12" ht="220.2" customHeight="1">
      <c r="B54" s="514" t="s">
        <v>1313</v>
      </c>
      <c r="C54" s="493"/>
      <c r="D54" s="493"/>
      <c r="E54" s="493"/>
      <c r="F54" s="493"/>
      <c r="G54" s="493"/>
      <c r="H54" s="493"/>
      <c r="I54" s="493"/>
      <c r="J54" s="493"/>
      <c r="K54" s="493"/>
      <c r="L54" s="494"/>
    </row>
    <row r="55" spans="2:12">
      <c r="C55" s="187"/>
      <c r="D55" s="187"/>
      <c r="E55" s="188"/>
      <c r="F55" s="188"/>
    </row>
    <row r="56" spans="2:12">
      <c r="C56" s="189"/>
      <c r="D56" s="189"/>
      <c r="E56" s="189"/>
      <c r="F56" s="189"/>
    </row>
    <row r="1192" spans="24:24">
      <c r="X1192" s="190"/>
    </row>
    <row r="1197" spans="24:24">
      <c r="X1197" s="190"/>
    </row>
    <row r="1198" spans="24:24">
      <c r="X1198" s="190"/>
    </row>
    <row r="1245" spans="24:24">
      <c r="X1245" s="190"/>
    </row>
  </sheetData>
  <sheetProtection formatColumns="0" formatRows="0"/>
  <mergeCells count="15">
    <mergeCell ref="B2:L2"/>
    <mergeCell ref="B3:L3"/>
    <mergeCell ref="B5:E5"/>
    <mergeCell ref="F5:L5"/>
    <mergeCell ref="B6:E6"/>
    <mergeCell ref="F6:L6"/>
    <mergeCell ref="B54:L54"/>
    <mergeCell ref="B51:L52"/>
    <mergeCell ref="B53:L53"/>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60" fitToHeight="0" orientation="landscape" r:id="rId1"/>
  <headerFooter scaleWithDoc="0">
    <oddHeader>&amp;L&amp;G&amp;R
&amp;G</oddHeader>
    <oddFooter>&amp;R&amp;G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B1:Y1088"/>
  <sheetViews>
    <sheetView showGridLines="0" view="pageBreakPreview" topLeftCell="C1" zoomScaleNormal="70" zoomScaleSheetLayoutView="100" workbookViewId="0">
      <selection activeCell="I13" sqref="I13:L13"/>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483" t="s">
        <v>214</v>
      </c>
      <c r="G5" s="484"/>
      <c r="H5" s="484"/>
      <c r="I5" s="484"/>
      <c r="J5" s="484"/>
      <c r="K5" s="484"/>
      <c r="L5" s="484"/>
    </row>
    <row r="6" spans="2:12" ht="20.100000000000001" customHeight="1">
      <c r="B6" s="485" t="s">
        <v>79</v>
      </c>
      <c r="C6" s="485"/>
      <c r="D6" s="485"/>
      <c r="E6" s="485"/>
      <c r="F6" s="486" t="s">
        <v>215</v>
      </c>
      <c r="G6" s="487"/>
      <c r="H6" s="487"/>
      <c r="I6" s="487"/>
      <c r="J6" s="487"/>
      <c r="K6" s="487"/>
      <c r="L6" s="487"/>
    </row>
    <row r="7" spans="2:12" ht="3" customHeight="1">
      <c r="B7" s="167"/>
      <c r="C7" s="167"/>
      <c r="D7" s="167"/>
      <c r="E7" s="167"/>
      <c r="F7" s="167"/>
      <c r="G7" s="167"/>
      <c r="H7" s="167"/>
      <c r="I7" s="168"/>
      <c r="J7" s="168"/>
      <c r="K7" s="168"/>
      <c r="L7" s="168"/>
    </row>
    <row r="8" spans="2:12" ht="22.95" customHeight="1">
      <c r="B8" s="488" t="s">
        <v>173</v>
      </c>
      <c r="C8" s="488"/>
      <c r="D8" s="488"/>
      <c r="E8" s="488"/>
      <c r="F8" s="489" t="s">
        <v>228</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0</v>
      </c>
      <c r="C13" s="328">
        <v>4414926.9399999995</v>
      </c>
      <c r="D13" s="328">
        <v>4414926.9399999995</v>
      </c>
      <c r="E13" s="328">
        <v>1100346.6800000002</v>
      </c>
      <c r="F13" s="328">
        <v>1403240.4</v>
      </c>
      <c r="G13" s="328">
        <v>1403240.4</v>
      </c>
      <c r="H13" s="328">
        <v>1403240.4</v>
      </c>
      <c r="I13" s="329" t="e">
        <f>+F13/B13</f>
        <v>#DIV/0!</v>
      </c>
      <c r="J13" s="329">
        <f>+F13/C13</f>
        <v>0.3178400048450179</v>
      </c>
      <c r="K13" s="329" t="e">
        <f>+G13/B13</f>
        <v>#DIV/0!</v>
      </c>
      <c r="L13" s="329">
        <f>(G13+E13)/C13</f>
        <v>0.56707327528278428</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25" s="172" customFormat="1" ht="8.4" customHeight="1">
      <c r="B49" s="178"/>
      <c r="C49" s="179"/>
      <c r="D49" s="179"/>
      <c r="E49" s="180"/>
      <c r="F49" s="180"/>
      <c r="G49" s="181"/>
      <c r="H49" s="181"/>
      <c r="I49" s="182"/>
      <c r="J49" s="182"/>
      <c r="K49" s="183"/>
      <c r="L49" s="184"/>
    </row>
    <row r="50" spans="2:25" s="172" customFormat="1" ht="28.5" customHeight="1">
      <c r="B50" s="475" t="s">
        <v>183</v>
      </c>
      <c r="C50" s="475"/>
      <c r="D50" s="475"/>
      <c r="E50" s="475"/>
      <c r="F50" s="475"/>
      <c r="G50" s="475"/>
      <c r="H50" s="475"/>
      <c r="I50" s="475"/>
      <c r="J50" s="475"/>
      <c r="K50" s="475"/>
      <c r="L50" s="475"/>
    </row>
    <row r="51" spans="2:25" s="172" customFormat="1" ht="25.8" customHeight="1">
      <c r="B51" s="518" t="s">
        <v>275</v>
      </c>
      <c r="C51" s="519"/>
      <c r="D51" s="519"/>
      <c r="E51" s="519"/>
      <c r="F51" s="519"/>
      <c r="G51" s="519"/>
      <c r="H51" s="519"/>
      <c r="I51" s="519"/>
      <c r="J51" s="519"/>
      <c r="K51" s="519"/>
      <c r="L51" s="520"/>
      <c r="Y51" s="307"/>
    </row>
    <row r="1035" spans="24:24">
      <c r="X1035" s="190"/>
    </row>
    <row r="1040" spans="24:24">
      <c r="X1040" s="190"/>
    </row>
    <row r="1041" spans="24:24">
      <c r="X1041" s="190"/>
    </row>
    <row r="1088" spans="24:24">
      <c r="X1088" s="190"/>
    </row>
  </sheetData>
  <sheetProtection formatColumns="0" formatRows="0"/>
  <mergeCells count="13">
    <mergeCell ref="B2:L2"/>
    <mergeCell ref="B3:L3"/>
    <mergeCell ref="B5:E5"/>
    <mergeCell ref="F5:L5"/>
    <mergeCell ref="B6:E6"/>
    <mergeCell ref="F6:L6"/>
    <mergeCell ref="B51:L51"/>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Y1122"/>
  <sheetViews>
    <sheetView showGridLines="0" view="pageBreakPreview" zoomScale="55" zoomScaleNormal="70" zoomScaleSheetLayoutView="55" workbookViewId="0">
      <selection activeCell="AC51" sqref="AC51"/>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483" t="s">
        <v>214</v>
      </c>
      <c r="G5" s="484"/>
      <c r="H5" s="484"/>
      <c r="I5" s="484"/>
      <c r="J5" s="484"/>
      <c r="K5" s="484"/>
      <c r="L5" s="484"/>
    </row>
    <row r="6" spans="2:12" ht="20.100000000000001" customHeight="1">
      <c r="B6" s="485" t="s">
        <v>79</v>
      </c>
      <c r="C6" s="485"/>
      <c r="D6" s="485"/>
      <c r="E6" s="485"/>
      <c r="F6" s="486" t="s">
        <v>215</v>
      </c>
      <c r="G6" s="487"/>
      <c r="H6" s="487"/>
      <c r="I6" s="487"/>
      <c r="J6" s="487"/>
      <c r="K6" s="487"/>
      <c r="L6" s="487"/>
    </row>
    <row r="7" spans="2:12" ht="3" customHeight="1">
      <c r="B7" s="167"/>
      <c r="C7" s="167"/>
      <c r="D7" s="167"/>
      <c r="E7" s="167"/>
      <c r="F7" s="167"/>
      <c r="G7" s="167"/>
      <c r="H7" s="167"/>
      <c r="I7" s="168"/>
      <c r="J7" s="168"/>
      <c r="K7" s="168"/>
      <c r="L7" s="168"/>
    </row>
    <row r="8" spans="2:12" ht="22.95" customHeight="1">
      <c r="B8" s="488" t="s">
        <v>173</v>
      </c>
      <c r="C8" s="488"/>
      <c r="D8" s="488"/>
      <c r="E8" s="488"/>
      <c r="F8" s="489" t="s">
        <v>220</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218839137</v>
      </c>
      <c r="C13" s="328">
        <v>218837041.07999998</v>
      </c>
      <c r="D13" s="328">
        <v>164129361</v>
      </c>
      <c r="E13" s="328">
        <v>159830772.11000001</v>
      </c>
      <c r="F13" s="328">
        <v>58891291.799999997</v>
      </c>
      <c r="G13" s="328">
        <v>58891291.799999997</v>
      </c>
      <c r="H13" s="328">
        <v>58891291.799999997</v>
      </c>
      <c r="I13" s="329">
        <f>+F13/B13</f>
        <v>0.26910767702396848</v>
      </c>
      <c r="J13" s="329">
        <f>+F13/C13</f>
        <v>0.26911025441287695</v>
      </c>
      <c r="K13" s="329">
        <f>+G13/B13</f>
        <v>0.26910767702396848</v>
      </c>
      <c r="L13" s="329">
        <f>(G13+E13)/C13</f>
        <v>0.999474599138096</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25" s="172" customFormat="1" ht="8.4" customHeight="1">
      <c r="B49" s="178"/>
      <c r="C49" s="179"/>
      <c r="D49" s="179"/>
      <c r="E49" s="180"/>
      <c r="F49" s="180"/>
      <c r="G49" s="181"/>
      <c r="H49" s="181"/>
      <c r="I49" s="182"/>
      <c r="J49" s="182"/>
      <c r="K49" s="183"/>
      <c r="L49" s="184"/>
    </row>
    <row r="50" spans="2:25" s="172" customFormat="1" ht="28.5" customHeight="1">
      <c r="B50" s="475" t="s">
        <v>183</v>
      </c>
      <c r="C50" s="475"/>
      <c r="D50" s="475"/>
      <c r="E50" s="475"/>
      <c r="F50" s="475"/>
      <c r="G50" s="475"/>
      <c r="H50" s="475"/>
      <c r="I50" s="475"/>
      <c r="J50" s="475"/>
      <c r="K50" s="475"/>
      <c r="L50" s="475"/>
    </row>
    <row r="51" spans="2:25" s="172" customFormat="1" ht="363.75" customHeight="1">
      <c r="B51" s="505" t="s">
        <v>276</v>
      </c>
      <c r="C51" s="521"/>
      <c r="D51" s="521"/>
      <c r="E51" s="521"/>
      <c r="F51" s="521"/>
      <c r="G51" s="521"/>
      <c r="H51" s="521"/>
      <c r="I51" s="521"/>
      <c r="J51" s="521"/>
      <c r="K51" s="521"/>
      <c r="L51" s="522"/>
      <c r="Y51" s="307"/>
    </row>
    <row r="1069" spans="24:24">
      <c r="X1069" s="190"/>
    </row>
    <row r="1074" spans="24:24">
      <c r="X1074" s="190"/>
    </row>
    <row r="1075" spans="24:24">
      <c r="X1075" s="190"/>
    </row>
    <row r="1122" spans="24:24">
      <c r="X1122" s="190"/>
    </row>
  </sheetData>
  <sheetProtection formatColumns="0" formatRows="0"/>
  <mergeCells count="13">
    <mergeCell ref="B2:L2"/>
    <mergeCell ref="B3:L3"/>
    <mergeCell ref="B5:E5"/>
    <mergeCell ref="F5:L5"/>
    <mergeCell ref="B6:E6"/>
    <mergeCell ref="F6:L6"/>
    <mergeCell ref="B51:L51"/>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B1:Y1241"/>
  <sheetViews>
    <sheetView showGridLines="0" view="pageBreakPreview" zoomScaleNormal="70" zoomScaleSheetLayoutView="100" workbookViewId="0">
      <selection activeCell="G63" sqref="G63"/>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483" t="s">
        <v>214</v>
      </c>
      <c r="G5" s="484"/>
      <c r="H5" s="484"/>
      <c r="I5" s="484"/>
      <c r="J5" s="484"/>
      <c r="K5" s="484"/>
      <c r="L5" s="484"/>
    </row>
    <row r="6" spans="2:12" ht="20.100000000000001" customHeight="1">
      <c r="B6" s="485" t="s">
        <v>79</v>
      </c>
      <c r="C6" s="485"/>
      <c r="D6" s="485"/>
      <c r="E6" s="485"/>
      <c r="F6" s="486" t="s">
        <v>215</v>
      </c>
      <c r="G6" s="487"/>
      <c r="H6" s="487"/>
      <c r="I6" s="487"/>
      <c r="J6" s="487"/>
      <c r="K6" s="487"/>
      <c r="L6" s="487"/>
    </row>
    <row r="7" spans="2:12" ht="3" customHeight="1">
      <c r="B7" s="167"/>
      <c r="C7" s="167"/>
      <c r="D7" s="167"/>
      <c r="E7" s="167"/>
      <c r="F7" s="167"/>
      <c r="G7" s="167"/>
      <c r="H7" s="167"/>
      <c r="I7" s="168"/>
      <c r="J7" s="168"/>
      <c r="K7" s="168"/>
      <c r="L7" s="168"/>
    </row>
    <row r="8" spans="2:12" ht="22.95" customHeight="1">
      <c r="B8" s="488" t="s">
        <v>173</v>
      </c>
      <c r="C8" s="488"/>
      <c r="D8" s="488"/>
      <c r="E8" s="488"/>
      <c r="F8" s="489" t="s">
        <v>227</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0</v>
      </c>
      <c r="C13" s="328">
        <v>7071607</v>
      </c>
      <c r="D13" s="328">
        <v>7071607</v>
      </c>
      <c r="E13" s="328">
        <v>2315260.34</v>
      </c>
      <c r="F13" s="328">
        <v>0</v>
      </c>
      <c r="G13" s="328">
        <v>0</v>
      </c>
      <c r="H13" s="328">
        <v>0</v>
      </c>
      <c r="I13" s="329" t="e">
        <f>+F13/B13</f>
        <v>#DIV/0!</v>
      </c>
      <c r="J13" s="329">
        <f>+F13/C13</f>
        <v>0</v>
      </c>
      <c r="K13" s="329" t="e">
        <f>+G13/B13</f>
        <v>#DIV/0!</v>
      </c>
      <c r="L13" s="329">
        <f>(G13+E13)/C13</f>
        <v>0.32740229201085408</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25" s="172" customFormat="1" ht="8.4" customHeight="1">
      <c r="B49" s="178"/>
      <c r="C49" s="179"/>
      <c r="D49" s="179"/>
      <c r="E49" s="180"/>
      <c r="F49" s="180"/>
      <c r="G49" s="181"/>
      <c r="H49" s="181"/>
      <c r="I49" s="182"/>
      <c r="J49" s="182"/>
      <c r="K49" s="183"/>
      <c r="L49" s="184"/>
    </row>
    <row r="50" spans="2:25" s="172" customFormat="1" ht="28.5" customHeight="1">
      <c r="B50" s="475" t="s">
        <v>183</v>
      </c>
      <c r="C50" s="475"/>
      <c r="D50" s="475"/>
      <c r="E50" s="475"/>
      <c r="F50" s="475"/>
      <c r="G50" s="475"/>
      <c r="H50" s="475"/>
      <c r="I50" s="475"/>
      <c r="J50" s="475"/>
      <c r="K50" s="475"/>
      <c r="L50" s="475"/>
    </row>
    <row r="51" spans="2:25" s="172" customFormat="1" ht="74.400000000000006" customHeight="1">
      <c r="B51" s="514" t="s">
        <v>277</v>
      </c>
      <c r="C51" s="521"/>
      <c r="D51" s="521"/>
      <c r="E51" s="521"/>
      <c r="F51" s="521"/>
      <c r="G51" s="521"/>
      <c r="H51" s="521"/>
      <c r="I51" s="521"/>
      <c r="J51" s="521"/>
      <c r="K51" s="521"/>
      <c r="L51" s="522"/>
      <c r="Y51" s="307"/>
    </row>
    <row r="52" spans="2:25">
      <c r="C52" s="189"/>
      <c r="D52" s="189"/>
      <c r="E52" s="189"/>
      <c r="F52" s="189"/>
    </row>
    <row r="1188" spans="24:24">
      <c r="X1188" s="190"/>
    </row>
    <row r="1193" spans="24:24">
      <c r="X1193" s="190"/>
    </row>
    <row r="1194" spans="24:24">
      <c r="X1194" s="190"/>
    </row>
    <row r="1241" spans="24:24">
      <c r="X1241" s="190"/>
    </row>
  </sheetData>
  <sheetProtection formatColumns="0" formatRows="0"/>
  <mergeCells count="13">
    <mergeCell ref="B2:L2"/>
    <mergeCell ref="B3:L3"/>
    <mergeCell ref="B5:E5"/>
    <mergeCell ref="F5:L5"/>
    <mergeCell ref="B6:E6"/>
    <mergeCell ref="F6:L6"/>
    <mergeCell ref="B51:L51"/>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
    <tabColor rgb="FF92D050"/>
    <pageSetUpPr fitToPage="1"/>
  </sheetPr>
  <dimension ref="A1:R65"/>
  <sheetViews>
    <sheetView showGridLines="0" view="pageBreakPreview" zoomScale="85" zoomScaleNormal="70" zoomScaleSheetLayoutView="85" zoomScalePageLayoutView="130" workbookViewId="0">
      <selection activeCell="N1" sqref="N1:S1048576"/>
    </sheetView>
  </sheetViews>
  <sheetFormatPr baseColWidth="10" defaultColWidth="11.44140625" defaultRowHeight="14.4"/>
  <cols>
    <col min="1" max="1" width="0.88671875" style="4" customWidth="1"/>
    <col min="2" max="2" width="16.33203125" style="4" customWidth="1"/>
    <col min="3" max="3" width="43" style="4" customWidth="1"/>
    <col min="4" max="4" width="15.33203125" style="4" customWidth="1"/>
    <col min="5" max="6" width="15.33203125" style="227" customWidth="1"/>
    <col min="7" max="7" width="17.109375" style="227" customWidth="1"/>
    <col min="8" max="8" width="15.33203125" style="227" customWidth="1"/>
    <col min="9" max="9" width="16.88671875" style="227" customWidth="1"/>
    <col min="10" max="10" width="15.33203125" style="227" customWidth="1"/>
    <col min="11" max="12" width="20.6640625" style="227" customWidth="1"/>
    <col min="13" max="13" width="49.33203125" style="4" customWidth="1"/>
    <col min="14" max="14" width="2.44140625" style="4" hidden="1" customWidth="1"/>
    <col min="15" max="15" width="15.21875" style="4" hidden="1" customWidth="1"/>
    <col min="16" max="16" width="14.21875" style="4" hidden="1" customWidth="1"/>
    <col min="17" max="19" width="0" style="4" hidden="1" customWidth="1"/>
    <col min="20" max="16384" width="11.44140625" style="4"/>
  </cols>
  <sheetData>
    <row r="1" spans="1:18" ht="14.4" customHeight="1"/>
    <row r="2" spans="1:18" s="29" customFormat="1" ht="25.2" customHeight="1">
      <c r="B2" s="523" t="s">
        <v>34</v>
      </c>
      <c r="C2" s="523"/>
      <c r="D2" s="523"/>
      <c r="E2" s="523"/>
      <c r="F2" s="523"/>
      <c r="G2" s="523"/>
      <c r="H2" s="523"/>
      <c r="I2" s="523"/>
      <c r="J2" s="523"/>
      <c r="K2" s="523"/>
      <c r="L2" s="523"/>
      <c r="M2" s="523"/>
    </row>
    <row r="3" spans="1:18" s="1" customFormat="1" ht="8.1" customHeight="1">
      <c r="B3" s="21"/>
      <c r="C3" s="21"/>
      <c r="D3" s="21"/>
      <c r="E3" s="21"/>
      <c r="F3" s="21"/>
      <c r="G3" s="21"/>
      <c r="H3" s="21"/>
      <c r="I3" s="21"/>
      <c r="J3" s="21"/>
      <c r="K3" s="21"/>
      <c r="L3" s="21"/>
      <c r="M3" s="21"/>
    </row>
    <row r="4" spans="1:18" s="1" customFormat="1" ht="17.25" customHeight="1">
      <c r="B4" s="530" t="s">
        <v>75</v>
      </c>
      <c r="C4" s="531"/>
      <c r="D4" s="532" t="s">
        <v>214</v>
      </c>
      <c r="E4" s="532"/>
      <c r="F4" s="532"/>
      <c r="G4" s="532"/>
      <c r="H4" s="532"/>
      <c r="I4" s="532"/>
      <c r="J4" s="532"/>
      <c r="K4" s="532"/>
      <c r="L4" s="532"/>
      <c r="M4" s="532"/>
    </row>
    <row r="5" spans="1:18" s="1" customFormat="1" ht="17.25" customHeight="1">
      <c r="B5" s="533" t="s">
        <v>79</v>
      </c>
      <c r="C5" s="534"/>
      <c r="D5" s="532" t="s">
        <v>215</v>
      </c>
      <c r="E5" s="532"/>
      <c r="F5" s="532"/>
      <c r="G5" s="532"/>
      <c r="H5" s="532"/>
      <c r="I5" s="532"/>
      <c r="J5" s="532"/>
      <c r="K5" s="532"/>
      <c r="L5" s="532"/>
      <c r="M5" s="532"/>
    </row>
    <row r="6" spans="1:18" s="29" customFormat="1" ht="5.0999999999999996" customHeight="1">
      <c r="B6" s="30"/>
      <c r="C6" s="30"/>
      <c r="D6" s="30"/>
      <c r="E6" s="228"/>
      <c r="F6" s="228"/>
      <c r="G6" s="228"/>
      <c r="H6" s="228"/>
      <c r="I6" s="228"/>
      <c r="J6" s="228"/>
      <c r="K6" s="228"/>
      <c r="L6" s="228"/>
      <c r="M6" s="30"/>
    </row>
    <row r="7" spans="1:18" s="31" customFormat="1" ht="32.1" customHeight="1">
      <c r="B7" s="524" t="s">
        <v>125</v>
      </c>
      <c r="C7" s="526" t="s">
        <v>126</v>
      </c>
      <c r="D7" s="524" t="s">
        <v>134</v>
      </c>
      <c r="E7" s="535" t="s">
        <v>127</v>
      </c>
      <c r="F7" s="535"/>
      <c r="G7" s="535"/>
      <c r="H7" s="535"/>
      <c r="I7" s="535"/>
      <c r="J7" s="535"/>
      <c r="K7" s="535"/>
      <c r="L7" s="535"/>
      <c r="M7" s="528" t="s">
        <v>128</v>
      </c>
    </row>
    <row r="8" spans="1:18" s="32" customFormat="1" ht="31.2" customHeight="1">
      <c r="B8" s="525"/>
      <c r="C8" s="527"/>
      <c r="D8" s="524"/>
      <c r="E8" s="110" t="s">
        <v>11</v>
      </c>
      <c r="F8" s="110" t="s">
        <v>1</v>
      </c>
      <c r="G8" s="110" t="s">
        <v>199</v>
      </c>
      <c r="H8" s="110" t="s">
        <v>129</v>
      </c>
      <c r="I8" s="110" t="s">
        <v>151</v>
      </c>
      <c r="J8" s="110" t="s">
        <v>15</v>
      </c>
      <c r="K8" s="110" t="s">
        <v>20</v>
      </c>
      <c r="L8" s="110" t="s">
        <v>152</v>
      </c>
      <c r="M8" s="529"/>
      <c r="N8" s="385" t="s">
        <v>244</v>
      </c>
      <c r="O8" s="385" t="s">
        <v>1315</v>
      </c>
      <c r="P8" s="385" t="s">
        <v>246</v>
      </c>
    </row>
    <row r="9" spans="1:18" ht="36">
      <c r="B9" s="107" t="s">
        <v>278</v>
      </c>
      <c r="C9" s="107" t="s">
        <v>334</v>
      </c>
      <c r="D9" s="333">
        <f>+H9/F9</f>
        <v>0</v>
      </c>
      <c r="E9" s="330">
        <v>333000</v>
      </c>
      <c r="F9" s="330">
        <v>333000</v>
      </c>
      <c r="G9" s="330">
        <v>333000</v>
      </c>
      <c r="H9" s="330">
        <v>0</v>
      </c>
      <c r="I9" s="330">
        <v>0</v>
      </c>
      <c r="J9" s="330">
        <v>0</v>
      </c>
      <c r="K9" s="330">
        <v>0</v>
      </c>
      <c r="L9" s="331">
        <f>SUM(PPI!H9,PPI!I9)</f>
        <v>0</v>
      </c>
      <c r="M9" s="248" t="s">
        <v>390</v>
      </c>
      <c r="N9" s="384" t="s">
        <v>278</v>
      </c>
      <c r="O9" s="383">
        <v>333000</v>
      </c>
      <c r="P9" s="383">
        <v>333000</v>
      </c>
      <c r="Q9" s="4" t="b">
        <f>B9=N9</f>
        <v>1</v>
      </c>
      <c r="R9" s="382">
        <f>P9-F9</f>
        <v>0</v>
      </c>
    </row>
    <row r="10" spans="1:18" ht="168">
      <c r="B10" s="107" t="s">
        <v>279</v>
      </c>
      <c r="C10" s="108" t="s">
        <v>335</v>
      </c>
      <c r="D10" s="333">
        <f t="shared" ref="D10:D64" si="0">+H10/F10</f>
        <v>0</v>
      </c>
      <c r="E10" s="330">
        <v>1262951</v>
      </c>
      <c r="F10" s="330">
        <v>1262951</v>
      </c>
      <c r="G10" s="330">
        <v>1262951</v>
      </c>
      <c r="H10" s="330">
        <v>0</v>
      </c>
      <c r="I10" s="330">
        <v>0</v>
      </c>
      <c r="J10" s="330">
        <v>0</v>
      </c>
      <c r="K10" s="330">
        <v>0</v>
      </c>
      <c r="L10" s="332">
        <f>SUM(PPI!H10,PPI!I10)</f>
        <v>0</v>
      </c>
      <c r="M10" s="248" t="s">
        <v>391</v>
      </c>
      <c r="N10" s="384" t="s">
        <v>279</v>
      </c>
      <c r="O10" s="383">
        <v>1262951</v>
      </c>
      <c r="P10" s="383">
        <v>1262951</v>
      </c>
      <c r="Q10" s="4" t="b">
        <f t="shared" ref="Q10:Q64" si="1">B10=N10</f>
        <v>1</v>
      </c>
      <c r="R10" s="382">
        <f t="shared" ref="R10:R64" si="2">P10-F10</f>
        <v>0</v>
      </c>
    </row>
    <row r="11" spans="1:18" ht="168">
      <c r="B11" s="107" t="s">
        <v>280</v>
      </c>
      <c r="C11" s="108" t="s">
        <v>336</v>
      </c>
      <c r="D11" s="333">
        <f t="shared" si="0"/>
        <v>1</v>
      </c>
      <c r="E11" s="330">
        <v>5500000</v>
      </c>
      <c r="F11" s="330">
        <v>5499448.6399999997</v>
      </c>
      <c r="G11" s="330">
        <v>5499448.6399999997</v>
      </c>
      <c r="H11" s="330">
        <v>5499448.6399999997</v>
      </c>
      <c r="I11" s="330">
        <v>0</v>
      </c>
      <c r="J11" s="330">
        <v>5499448.6399999997</v>
      </c>
      <c r="K11" s="330">
        <v>5499448.6399999997</v>
      </c>
      <c r="L11" s="332">
        <f>SUM(PPI!H11,PPI!I11)</f>
        <v>5499448.6399999997</v>
      </c>
      <c r="M11" s="248" t="s">
        <v>392</v>
      </c>
      <c r="N11" s="384" t="s">
        <v>280</v>
      </c>
      <c r="O11" s="383">
        <v>5500000</v>
      </c>
      <c r="P11" s="383">
        <v>5499448.6399999997</v>
      </c>
      <c r="Q11" s="4" t="b">
        <f t="shared" si="1"/>
        <v>1</v>
      </c>
      <c r="R11" s="382">
        <f t="shared" si="2"/>
        <v>0</v>
      </c>
    </row>
    <row r="12" spans="1:18" ht="168">
      <c r="B12" s="107" t="s">
        <v>281</v>
      </c>
      <c r="C12" s="108" t="s">
        <v>337</v>
      </c>
      <c r="D12" s="333">
        <f t="shared" si="0"/>
        <v>0</v>
      </c>
      <c r="E12" s="330">
        <v>1600000</v>
      </c>
      <c r="F12" s="330">
        <v>1600000</v>
      </c>
      <c r="G12" s="330">
        <v>1600000</v>
      </c>
      <c r="H12" s="330">
        <v>0</v>
      </c>
      <c r="I12" s="330">
        <v>0</v>
      </c>
      <c r="J12" s="330">
        <v>0</v>
      </c>
      <c r="K12" s="330">
        <v>0</v>
      </c>
      <c r="L12" s="332">
        <f>SUM(PPI!H12,PPI!I12)</f>
        <v>0</v>
      </c>
      <c r="M12" s="248" t="s">
        <v>393</v>
      </c>
      <c r="N12" s="384" t="s">
        <v>281</v>
      </c>
      <c r="O12" s="383">
        <v>1600000</v>
      </c>
      <c r="P12" s="383">
        <v>1600000</v>
      </c>
      <c r="Q12" s="4" t="b">
        <f t="shared" si="1"/>
        <v>1</v>
      </c>
      <c r="R12" s="382">
        <f t="shared" si="2"/>
        <v>0</v>
      </c>
    </row>
    <row r="13" spans="1:18" ht="60">
      <c r="A13" s="54"/>
      <c r="B13" s="107" t="s">
        <v>282</v>
      </c>
      <c r="C13" s="108" t="s">
        <v>338</v>
      </c>
      <c r="D13" s="333">
        <f t="shared" si="0"/>
        <v>0</v>
      </c>
      <c r="E13" s="330">
        <v>500000</v>
      </c>
      <c r="F13" s="330">
        <v>500000</v>
      </c>
      <c r="G13" s="330">
        <v>500000</v>
      </c>
      <c r="H13" s="330">
        <v>0</v>
      </c>
      <c r="I13" s="330">
        <v>0</v>
      </c>
      <c r="J13" s="330">
        <v>0</v>
      </c>
      <c r="K13" s="330">
        <v>0</v>
      </c>
      <c r="L13" s="332">
        <f>SUM(PPI!H13,PPI!I13)</f>
        <v>0</v>
      </c>
      <c r="M13" s="248" t="s">
        <v>394</v>
      </c>
      <c r="N13" s="384" t="s">
        <v>282</v>
      </c>
      <c r="O13" s="383">
        <v>500000</v>
      </c>
      <c r="P13" s="383">
        <v>500000</v>
      </c>
      <c r="Q13" s="4" t="b">
        <f t="shared" si="1"/>
        <v>1</v>
      </c>
      <c r="R13" s="382">
        <f t="shared" si="2"/>
        <v>0</v>
      </c>
    </row>
    <row r="14" spans="1:18" ht="48">
      <c r="B14" s="107" t="s">
        <v>283</v>
      </c>
      <c r="C14" s="108" t="s">
        <v>339</v>
      </c>
      <c r="D14" s="333">
        <f t="shared" si="0"/>
        <v>0.56109971048202811</v>
      </c>
      <c r="E14" s="330">
        <v>2000000</v>
      </c>
      <c r="F14" s="330">
        <v>818678.02</v>
      </c>
      <c r="G14" s="330">
        <v>818678.02</v>
      </c>
      <c r="H14" s="330">
        <v>459360</v>
      </c>
      <c r="I14" s="330">
        <v>359318.02</v>
      </c>
      <c r="J14" s="330">
        <v>459360</v>
      </c>
      <c r="K14" s="330">
        <v>459360</v>
      </c>
      <c r="L14" s="332">
        <f>SUM(PPI!H14,PPI!I14)</f>
        <v>818678.02</v>
      </c>
      <c r="M14" s="248" t="s">
        <v>395</v>
      </c>
      <c r="N14" s="384" t="s">
        <v>283</v>
      </c>
      <c r="O14" s="383">
        <v>2000000</v>
      </c>
      <c r="P14" s="383">
        <v>818678.02</v>
      </c>
      <c r="Q14" s="4" t="b">
        <f t="shared" si="1"/>
        <v>1</v>
      </c>
      <c r="R14" s="382">
        <f t="shared" si="2"/>
        <v>0</v>
      </c>
    </row>
    <row r="15" spans="1:18" ht="108">
      <c r="B15" s="107" t="s">
        <v>284</v>
      </c>
      <c r="C15" s="108" t="s">
        <v>340</v>
      </c>
      <c r="D15" s="333">
        <f t="shared" si="0"/>
        <v>0</v>
      </c>
      <c r="E15" s="330">
        <v>0</v>
      </c>
      <c r="F15" s="330">
        <v>7000000</v>
      </c>
      <c r="G15" s="330">
        <v>7000000</v>
      </c>
      <c r="H15" s="330">
        <v>0</v>
      </c>
      <c r="I15" s="330">
        <v>0</v>
      </c>
      <c r="J15" s="330">
        <v>0</v>
      </c>
      <c r="K15" s="330">
        <v>0</v>
      </c>
      <c r="L15" s="332">
        <f>SUM(PPI!H15,PPI!I15)</f>
        <v>0</v>
      </c>
      <c r="M15" s="248" t="s">
        <v>396</v>
      </c>
      <c r="N15" s="384" t="s">
        <v>284</v>
      </c>
      <c r="O15" s="383">
        <v>0</v>
      </c>
      <c r="P15" s="383">
        <v>7000000</v>
      </c>
      <c r="Q15" s="4" t="b">
        <f t="shared" si="1"/>
        <v>1</v>
      </c>
      <c r="R15" s="382">
        <f t="shared" si="2"/>
        <v>0</v>
      </c>
    </row>
    <row r="16" spans="1:18" ht="60">
      <c r="B16" s="107" t="s">
        <v>285</v>
      </c>
      <c r="C16" s="108" t="s">
        <v>341</v>
      </c>
      <c r="D16" s="333">
        <f t="shared" si="0"/>
        <v>0</v>
      </c>
      <c r="E16" s="330">
        <v>0</v>
      </c>
      <c r="F16" s="330">
        <v>2300000</v>
      </c>
      <c r="G16" s="330">
        <v>2300000</v>
      </c>
      <c r="H16" s="330">
        <v>0</v>
      </c>
      <c r="I16" s="330">
        <v>0</v>
      </c>
      <c r="J16" s="330">
        <v>0</v>
      </c>
      <c r="K16" s="330">
        <v>0</v>
      </c>
      <c r="L16" s="332">
        <f>SUM(PPI!H16,PPI!I16)</f>
        <v>0</v>
      </c>
      <c r="M16" s="248" t="s">
        <v>397</v>
      </c>
      <c r="N16" s="384" t="s">
        <v>285</v>
      </c>
      <c r="O16" s="383">
        <v>0</v>
      </c>
      <c r="P16" s="383">
        <v>2300000</v>
      </c>
      <c r="Q16" s="4" t="b">
        <f t="shared" si="1"/>
        <v>1</v>
      </c>
      <c r="R16" s="382">
        <f t="shared" si="2"/>
        <v>0</v>
      </c>
    </row>
    <row r="17" spans="2:18" ht="180">
      <c r="B17" s="107" t="s">
        <v>286</v>
      </c>
      <c r="C17" s="108" t="s">
        <v>342</v>
      </c>
      <c r="D17" s="333">
        <f t="shared" si="0"/>
        <v>0</v>
      </c>
      <c r="E17" s="330">
        <v>0</v>
      </c>
      <c r="F17" s="330">
        <v>117390.84</v>
      </c>
      <c r="G17" s="330">
        <v>117390.84</v>
      </c>
      <c r="H17" s="330">
        <v>0</v>
      </c>
      <c r="I17" s="330">
        <v>0</v>
      </c>
      <c r="J17" s="330">
        <v>0</v>
      </c>
      <c r="K17" s="330">
        <v>0</v>
      </c>
      <c r="L17" s="332"/>
      <c r="M17" s="248" t="s">
        <v>398</v>
      </c>
      <c r="N17" s="384" t="s">
        <v>286</v>
      </c>
      <c r="O17" s="383">
        <v>0</v>
      </c>
      <c r="P17" s="383">
        <v>117390.84</v>
      </c>
      <c r="Q17" s="4" t="b">
        <f t="shared" si="1"/>
        <v>1</v>
      </c>
      <c r="R17" s="382">
        <f t="shared" si="2"/>
        <v>0</v>
      </c>
    </row>
    <row r="18" spans="2:18" ht="72">
      <c r="B18" s="107" t="s">
        <v>287</v>
      </c>
      <c r="C18" s="108" t="s">
        <v>343</v>
      </c>
      <c r="D18" s="333">
        <f t="shared" si="0"/>
        <v>0</v>
      </c>
      <c r="E18" s="330">
        <v>0</v>
      </c>
      <c r="F18" s="330">
        <v>157876</v>
      </c>
      <c r="G18" s="330">
        <v>92609.16</v>
      </c>
      <c r="H18" s="330">
        <v>0</v>
      </c>
      <c r="I18" s="330">
        <v>0</v>
      </c>
      <c r="J18" s="330">
        <v>0</v>
      </c>
      <c r="K18" s="330">
        <v>0</v>
      </c>
      <c r="L18" s="332"/>
      <c r="M18" s="248" t="s">
        <v>399</v>
      </c>
      <c r="N18" s="384" t="s">
        <v>287</v>
      </c>
      <c r="O18" s="383">
        <v>0</v>
      </c>
      <c r="P18" s="383">
        <v>157876</v>
      </c>
      <c r="Q18" s="4" t="b">
        <f t="shared" si="1"/>
        <v>1</v>
      </c>
      <c r="R18" s="382">
        <f t="shared" si="2"/>
        <v>0</v>
      </c>
    </row>
    <row r="19" spans="2:18" ht="84">
      <c r="B19" s="107" t="s">
        <v>288</v>
      </c>
      <c r="C19" s="108" t="s">
        <v>344</v>
      </c>
      <c r="D19" s="333">
        <f t="shared" si="0"/>
        <v>0</v>
      </c>
      <c r="E19" s="330">
        <v>0</v>
      </c>
      <c r="F19" s="330">
        <v>750000</v>
      </c>
      <c r="G19" s="330">
        <v>750000</v>
      </c>
      <c r="H19" s="330">
        <v>0</v>
      </c>
      <c r="I19" s="330">
        <v>0</v>
      </c>
      <c r="J19" s="330">
        <v>0</v>
      </c>
      <c r="K19" s="330">
        <v>0</v>
      </c>
      <c r="L19" s="332"/>
      <c r="M19" s="248" t="s">
        <v>400</v>
      </c>
      <c r="N19" s="384" t="s">
        <v>288</v>
      </c>
      <c r="O19" s="383">
        <v>0</v>
      </c>
      <c r="P19" s="383">
        <v>750000</v>
      </c>
      <c r="Q19" s="4" t="b">
        <f t="shared" si="1"/>
        <v>1</v>
      </c>
      <c r="R19" s="382">
        <f t="shared" si="2"/>
        <v>0</v>
      </c>
    </row>
    <row r="20" spans="2:18" ht="84">
      <c r="B20" s="107" t="s">
        <v>289</v>
      </c>
      <c r="C20" s="108" t="s">
        <v>345</v>
      </c>
      <c r="D20" s="333">
        <f t="shared" si="0"/>
        <v>0</v>
      </c>
      <c r="E20" s="330">
        <v>0</v>
      </c>
      <c r="F20" s="330">
        <v>500000</v>
      </c>
      <c r="G20" s="330">
        <v>500000</v>
      </c>
      <c r="H20" s="330">
        <v>0</v>
      </c>
      <c r="I20" s="330">
        <v>0</v>
      </c>
      <c r="J20" s="330">
        <v>0</v>
      </c>
      <c r="K20" s="330">
        <v>0</v>
      </c>
      <c r="L20" s="332"/>
      <c r="M20" s="248" t="s">
        <v>401</v>
      </c>
      <c r="N20" s="384" t="s">
        <v>289</v>
      </c>
      <c r="O20" s="383">
        <v>0</v>
      </c>
      <c r="P20" s="383">
        <v>500000</v>
      </c>
      <c r="Q20" s="4" t="b">
        <f t="shared" si="1"/>
        <v>1</v>
      </c>
      <c r="R20" s="382">
        <f t="shared" si="2"/>
        <v>0</v>
      </c>
    </row>
    <row r="21" spans="2:18" ht="192">
      <c r="B21" s="107" t="s">
        <v>290</v>
      </c>
      <c r="C21" s="108" t="s">
        <v>346</v>
      </c>
      <c r="D21" s="333">
        <f t="shared" si="0"/>
        <v>0</v>
      </c>
      <c r="E21" s="330">
        <v>0</v>
      </c>
      <c r="F21" s="330">
        <v>300000</v>
      </c>
      <c r="G21" s="330">
        <v>210000</v>
      </c>
      <c r="H21" s="330">
        <v>0</v>
      </c>
      <c r="I21" s="330">
        <v>0</v>
      </c>
      <c r="J21" s="330">
        <v>0</v>
      </c>
      <c r="K21" s="330">
        <v>0</v>
      </c>
      <c r="L21" s="332"/>
      <c r="M21" s="248" t="s">
        <v>402</v>
      </c>
      <c r="N21" s="384" t="s">
        <v>290</v>
      </c>
      <c r="O21" s="383">
        <v>0</v>
      </c>
      <c r="P21" s="383">
        <v>300000</v>
      </c>
      <c r="Q21" s="4" t="b">
        <f t="shared" si="1"/>
        <v>1</v>
      </c>
      <c r="R21" s="382">
        <f t="shared" si="2"/>
        <v>0</v>
      </c>
    </row>
    <row r="22" spans="2:18" ht="264">
      <c r="B22" s="107" t="s">
        <v>291</v>
      </c>
      <c r="C22" s="108" t="s">
        <v>347</v>
      </c>
      <c r="D22" s="333">
        <f t="shared" si="0"/>
        <v>0</v>
      </c>
      <c r="E22" s="330">
        <v>0</v>
      </c>
      <c r="F22" s="330">
        <v>402507</v>
      </c>
      <c r="G22" s="330">
        <v>402507</v>
      </c>
      <c r="H22" s="330">
        <v>0</v>
      </c>
      <c r="I22" s="330">
        <v>0</v>
      </c>
      <c r="J22" s="330">
        <v>0</v>
      </c>
      <c r="K22" s="330">
        <v>0</v>
      </c>
      <c r="L22" s="332"/>
      <c r="M22" s="248" t="s">
        <v>403</v>
      </c>
      <c r="N22" s="384" t="s">
        <v>291</v>
      </c>
      <c r="O22" s="383">
        <v>0</v>
      </c>
      <c r="P22" s="383">
        <v>402507</v>
      </c>
      <c r="Q22" s="4" t="b">
        <f t="shared" si="1"/>
        <v>1</v>
      </c>
      <c r="R22" s="382">
        <f t="shared" si="2"/>
        <v>0</v>
      </c>
    </row>
    <row r="23" spans="2:18" ht="120">
      <c r="B23" s="107" t="s">
        <v>292</v>
      </c>
      <c r="C23" s="108" t="s">
        <v>348</v>
      </c>
      <c r="D23" s="333">
        <f t="shared" si="0"/>
        <v>0.15350165199020624</v>
      </c>
      <c r="E23" s="330">
        <v>218839137</v>
      </c>
      <c r="F23" s="330">
        <v>72508795.480000004</v>
      </c>
      <c r="G23" s="330">
        <v>44027843.039999999</v>
      </c>
      <c r="H23" s="330">
        <v>11130219.890000001</v>
      </c>
      <c r="I23" s="330">
        <v>61103636.010000005</v>
      </c>
      <c r="J23" s="330">
        <v>11130219.890000001</v>
      </c>
      <c r="K23" s="330">
        <v>11130219.890000001</v>
      </c>
      <c r="L23" s="332"/>
      <c r="M23" s="248" t="s">
        <v>404</v>
      </c>
      <c r="N23" s="384" t="s">
        <v>292</v>
      </c>
      <c r="O23" s="383">
        <v>218839137</v>
      </c>
      <c r="P23" s="383">
        <v>72508795.480000004</v>
      </c>
      <c r="Q23" s="4" t="b">
        <f t="shared" si="1"/>
        <v>1</v>
      </c>
      <c r="R23" s="382">
        <f t="shared" si="2"/>
        <v>0</v>
      </c>
    </row>
    <row r="24" spans="2:18" ht="96">
      <c r="B24" s="107" t="s">
        <v>293</v>
      </c>
      <c r="C24" s="108" t="s">
        <v>349</v>
      </c>
      <c r="D24" s="333">
        <v>0.25</v>
      </c>
      <c r="E24" s="330">
        <v>3000000</v>
      </c>
      <c r="F24" s="330">
        <v>3800000</v>
      </c>
      <c r="G24" s="330">
        <v>2600000</v>
      </c>
      <c r="H24" s="330">
        <v>0</v>
      </c>
      <c r="I24" s="330">
        <v>3766371.8</v>
      </c>
      <c r="J24" s="330">
        <v>0</v>
      </c>
      <c r="K24" s="330">
        <v>0</v>
      </c>
      <c r="L24" s="332"/>
      <c r="M24" s="248" t="s">
        <v>412</v>
      </c>
      <c r="N24" s="384" t="s">
        <v>293</v>
      </c>
      <c r="O24" s="383">
        <v>3000000</v>
      </c>
      <c r="P24" s="383">
        <v>3800000</v>
      </c>
      <c r="Q24" s="4" t="b">
        <f t="shared" si="1"/>
        <v>1</v>
      </c>
      <c r="R24" s="382">
        <f t="shared" si="2"/>
        <v>0</v>
      </c>
    </row>
    <row r="25" spans="2:18" ht="156">
      <c r="B25" s="107" t="s">
        <v>294</v>
      </c>
      <c r="C25" s="108" t="s">
        <v>350</v>
      </c>
      <c r="D25" s="333">
        <v>0.25</v>
      </c>
      <c r="E25" s="330">
        <v>10000000</v>
      </c>
      <c r="F25" s="330">
        <v>3600000</v>
      </c>
      <c r="G25" s="330">
        <v>0</v>
      </c>
      <c r="H25" s="330">
        <v>0</v>
      </c>
      <c r="I25" s="330">
        <v>3577720.57</v>
      </c>
      <c r="J25" s="330">
        <v>0</v>
      </c>
      <c r="K25" s="330">
        <v>0</v>
      </c>
      <c r="L25" s="332">
        <f>SUM(PPI!H25,PPI!I25)</f>
        <v>3577720.57</v>
      </c>
      <c r="M25" s="248" t="s">
        <v>413</v>
      </c>
      <c r="N25" s="384" t="s">
        <v>294</v>
      </c>
      <c r="O25" s="383">
        <v>10000000</v>
      </c>
      <c r="P25" s="383">
        <v>3600000</v>
      </c>
      <c r="Q25" s="4" t="b">
        <f t="shared" si="1"/>
        <v>1</v>
      </c>
      <c r="R25" s="382">
        <f t="shared" si="2"/>
        <v>0</v>
      </c>
    </row>
    <row r="26" spans="2:18" ht="300">
      <c r="B26" s="107" t="s">
        <v>295</v>
      </c>
      <c r="C26" s="108" t="s">
        <v>351</v>
      </c>
      <c r="D26" s="333">
        <v>0.25</v>
      </c>
      <c r="E26" s="330">
        <v>10000000</v>
      </c>
      <c r="F26" s="330">
        <v>5600000</v>
      </c>
      <c r="G26" s="330">
        <v>1600000</v>
      </c>
      <c r="H26" s="330">
        <v>0</v>
      </c>
      <c r="I26" s="330">
        <v>5563209.21</v>
      </c>
      <c r="J26" s="330">
        <v>0</v>
      </c>
      <c r="K26" s="330">
        <v>0</v>
      </c>
      <c r="L26" s="332">
        <f>SUM(PPI!H26,PPI!I26)</f>
        <v>5563209.21</v>
      </c>
      <c r="M26" s="248" t="s">
        <v>415</v>
      </c>
      <c r="N26" s="384" t="s">
        <v>295</v>
      </c>
      <c r="O26" s="383">
        <v>10000000</v>
      </c>
      <c r="P26" s="383">
        <v>5600000</v>
      </c>
      <c r="Q26" s="4" t="b">
        <f t="shared" si="1"/>
        <v>1</v>
      </c>
      <c r="R26" s="382">
        <f t="shared" si="2"/>
        <v>0</v>
      </c>
    </row>
    <row r="27" spans="2:18" ht="120">
      <c r="B27" s="107" t="s">
        <v>296</v>
      </c>
      <c r="C27" s="108" t="s">
        <v>352</v>
      </c>
      <c r="D27" s="333">
        <f t="shared" si="0"/>
        <v>0</v>
      </c>
      <c r="E27" s="330">
        <v>18922625</v>
      </c>
      <c r="F27" s="330">
        <v>12290000</v>
      </c>
      <c r="G27" s="330">
        <v>3200775</v>
      </c>
      <c r="H27" s="330">
        <v>0</v>
      </c>
      <c r="I27" s="330">
        <v>0</v>
      </c>
      <c r="J27" s="330">
        <v>0</v>
      </c>
      <c r="K27" s="330">
        <v>0</v>
      </c>
      <c r="L27" s="332">
        <f>SUM(PPI!H27,PPI!I27)</f>
        <v>0</v>
      </c>
      <c r="M27" s="248" t="s">
        <v>418</v>
      </c>
      <c r="N27" s="384" t="s">
        <v>296</v>
      </c>
      <c r="O27" s="383">
        <v>18922625</v>
      </c>
      <c r="P27" s="383">
        <v>12290000</v>
      </c>
      <c r="Q27" s="4" t="b">
        <f t="shared" si="1"/>
        <v>1</v>
      </c>
      <c r="R27" s="382">
        <f t="shared" si="2"/>
        <v>0</v>
      </c>
    </row>
    <row r="28" spans="2:18" ht="276">
      <c r="B28" s="107" t="s">
        <v>297</v>
      </c>
      <c r="C28" s="108" t="s">
        <v>353</v>
      </c>
      <c r="D28" s="333">
        <v>0.25</v>
      </c>
      <c r="E28" s="330">
        <v>40000000</v>
      </c>
      <c r="F28" s="330">
        <v>25003880</v>
      </c>
      <c r="G28" s="330">
        <v>8875472.1099999994</v>
      </c>
      <c r="H28" s="330">
        <v>0</v>
      </c>
      <c r="I28" s="330">
        <v>8549792.5099999998</v>
      </c>
      <c r="J28" s="330">
        <v>0</v>
      </c>
      <c r="K28" s="330">
        <v>0</v>
      </c>
      <c r="L28" s="332">
        <f>SUM(PPI!H28,PPI!I28)</f>
        <v>8549792.5099999998</v>
      </c>
      <c r="M28" s="248" t="s">
        <v>426</v>
      </c>
      <c r="N28" s="384" t="s">
        <v>297</v>
      </c>
      <c r="O28" s="383">
        <v>40000000</v>
      </c>
      <c r="P28" s="383">
        <v>25003880</v>
      </c>
      <c r="Q28" s="4" t="b">
        <f t="shared" si="1"/>
        <v>1</v>
      </c>
      <c r="R28" s="382">
        <f t="shared" si="2"/>
        <v>0</v>
      </c>
    </row>
    <row r="29" spans="2:18" ht="288">
      <c r="B29" s="107" t="s">
        <v>298</v>
      </c>
      <c r="C29" s="108" t="s">
        <v>354</v>
      </c>
      <c r="D29" s="333">
        <f t="shared" si="0"/>
        <v>0.11519759657097779</v>
      </c>
      <c r="E29" s="330">
        <v>45000000</v>
      </c>
      <c r="F29" s="330">
        <v>16187705</v>
      </c>
      <c r="G29" s="330">
        <v>1864784.71</v>
      </c>
      <c r="H29" s="330">
        <v>1864784.71</v>
      </c>
      <c r="I29" s="330">
        <v>3426261.9300000006</v>
      </c>
      <c r="J29" s="330">
        <v>1864784.71</v>
      </c>
      <c r="K29" s="330">
        <v>1864784.71</v>
      </c>
      <c r="L29" s="332"/>
      <c r="M29" s="248" t="s">
        <v>433</v>
      </c>
      <c r="N29" s="384" t="s">
        <v>298</v>
      </c>
      <c r="O29" s="383">
        <v>45000000</v>
      </c>
      <c r="P29" s="383">
        <v>16187705</v>
      </c>
      <c r="Q29" s="4" t="b">
        <f t="shared" si="1"/>
        <v>1</v>
      </c>
      <c r="R29" s="382">
        <f t="shared" si="2"/>
        <v>0</v>
      </c>
    </row>
    <row r="30" spans="2:18" ht="96">
      <c r="B30" s="107" t="s">
        <v>299</v>
      </c>
      <c r="C30" s="108" t="s">
        <v>355</v>
      </c>
      <c r="D30" s="333">
        <f t="shared" si="0"/>
        <v>0</v>
      </c>
      <c r="E30" s="330">
        <v>10000000</v>
      </c>
      <c r="F30" s="330">
        <v>11660000</v>
      </c>
      <c r="G30" s="330">
        <v>4882340.51</v>
      </c>
      <c r="H30" s="330">
        <v>0</v>
      </c>
      <c r="I30" s="330">
        <v>0</v>
      </c>
      <c r="J30" s="330">
        <v>0</v>
      </c>
      <c r="K30" s="330">
        <v>0</v>
      </c>
      <c r="L30" s="332"/>
      <c r="M30" s="248" t="s">
        <v>436</v>
      </c>
      <c r="N30" s="384" t="s">
        <v>299</v>
      </c>
      <c r="O30" s="383">
        <v>10000000</v>
      </c>
      <c r="P30" s="383">
        <v>11660000</v>
      </c>
      <c r="Q30" s="4" t="b">
        <f t="shared" si="1"/>
        <v>1</v>
      </c>
      <c r="R30" s="382">
        <f t="shared" si="2"/>
        <v>0</v>
      </c>
    </row>
    <row r="31" spans="2:18" ht="144">
      <c r="B31" s="107" t="s">
        <v>300</v>
      </c>
      <c r="C31" s="108" t="s">
        <v>356</v>
      </c>
      <c r="D31" s="333">
        <f t="shared" si="0"/>
        <v>0</v>
      </c>
      <c r="E31" s="330">
        <v>10000000</v>
      </c>
      <c r="F31" s="330">
        <v>2000000</v>
      </c>
      <c r="G31" s="330">
        <v>2000000</v>
      </c>
      <c r="H31" s="330">
        <v>0</v>
      </c>
      <c r="I31" s="330">
        <v>0</v>
      </c>
      <c r="J31" s="330">
        <v>0</v>
      </c>
      <c r="K31" s="330">
        <v>0</v>
      </c>
      <c r="L31" s="332"/>
      <c r="M31" s="248" t="s">
        <v>437</v>
      </c>
      <c r="N31" s="384" t="s">
        <v>300</v>
      </c>
      <c r="O31" s="383">
        <v>10000000</v>
      </c>
      <c r="P31" s="383">
        <v>2000000</v>
      </c>
      <c r="Q31" s="4" t="b">
        <f t="shared" si="1"/>
        <v>1</v>
      </c>
      <c r="R31" s="382">
        <f t="shared" si="2"/>
        <v>0</v>
      </c>
    </row>
    <row r="32" spans="2:18" ht="264">
      <c r="B32" s="107" t="s">
        <v>301</v>
      </c>
      <c r="C32" s="108" t="s">
        <v>357</v>
      </c>
      <c r="D32" s="333">
        <f t="shared" si="0"/>
        <v>0</v>
      </c>
      <c r="E32" s="330">
        <v>10000000</v>
      </c>
      <c r="F32" s="330">
        <v>5000000</v>
      </c>
      <c r="G32" s="330">
        <v>1000000</v>
      </c>
      <c r="H32" s="330">
        <v>0</v>
      </c>
      <c r="I32" s="330">
        <v>0</v>
      </c>
      <c r="J32" s="330">
        <v>0</v>
      </c>
      <c r="K32" s="330">
        <v>0</v>
      </c>
      <c r="L32" s="332">
        <f>SUM(PPI!H32,PPI!I32)</f>
        <v>0</v>
      </c>
      <c r="M32" s="248" t="s">
        <v>439</v>
      </c>
      <c r="N32" s="384" t="s">
        <v>301</v>
      </c>
      <c r="O32" s="383">
        <v>10000000</v>
      </c>
      <c r="P32" s="383">
        <v>5000000</v>
      </c>
      <c r="Q32" s="4" t="b">
        <f t="shared" si="1"/>
        <v>1</v>
      </c>
      <c r="R32" s="382">
        <f t="shared" si="2"/>
        <v>0</v>
      </c>
    </row>
    <row r="33" spans="2:18" ht="132">
      <c r="B33" s="107" t="s">
        <v>302</v>
      </c>
      <c r="C33" s="108" t="s">
        <v>358</v>
      </c>
      <c r="D33" s="333">
        <f t="shared" si="0"/>
        <v>0</v>
      </c>
      <c r="E33" s="330">
        <v>10000000</v>
      </c>
      <c r="F33" s="330">
        <v>4450000</v>
      </c>
      <c r="G33" s="330">
        <v>450000</v>
      </c>
      <c r="H33" s="330">
        <v>0</v>
      </c>
      <c r="I33" s="330">
        <v>0</v>
      </c>
      <c r="J33" s="330">
        <v>0</v>
      </c>
      <c r="K33" s="330">
        <v>0</v>
      </c>
      <c r="L33" s="332">
        <f>SUM(PPI!H33,PPI!I33)</f>
        <v>0</v>
      </c>
      <c r="M33" s="248" t="s">
        <v>441</v>
      </c>
      <c r="N33" s="384" t="s">
        <v>302</v>
      </c>
      <c r="O33" s="383">
        <v>10000000</v>
      </c>
      <c r="P33" s="383">
        <v>4450000</v>
      </c>
      <c r="Q33" s="4" t="b">
        <f t="shared" si="1"/>
        <v>1</v>
      </c>
      <c r="R33" s="382">
        <f t="shared" si="2"/>
        <v>0</v>
      </c>
    </row>
    <row r="34" spans="2:18" ht="228">
      <c r="B34" s="107" t="s">
        <v>303</v>
      </c>
      <c r="C34" s="108" t="s">
        <v>359</v>
      </c>
      <c r="D34" s="333">
        <f t="shared" si="0"/>
        <v>0</v>
      </c>
      <c r="E34" s="330">
        <v>103926023</v>
      </c>
      <c r="F34" s="330">
        <v>90949169</v>
      </c>
      <c r="G34" s="330">
        <v>64967666</v>
      </c>
      <c r="H34" s="330">
        <v>0</v>
      </c>
      <c r="I34" s="330">
        <v>0</v>
      </c>
      <c r="J34" s="330">
        <v>0</v>
      </c>
      <c r="K34" s="330">
        <v>0</v>
      </c>
      <c r="L34" s="332">
        <f>SUM(PPI!H34,PPI!I34)</f>
        <v>0</v>
      </c>
      <c r="M34" s="248" t="s">
        <v>443</v>
      </c>
      <c r="N34" s="384" t="s">
        <v>303</v>
      </c>
      <c r="O34" s="383">
        <v>103926023</v>
      </c>
      <c r="P34" s="383">
        <v>90949169</v>
      </c>
      <c r="Q34" s="4" t="b">
        <f t="shared" si="1"/>
        <v>1</v>
      </c>
      <c r="R34" s="382">
        <f t="shared" si="2"/>
        <v>0</v>
      </c>
    </row>
    <row r="35" spans="2:18" ht="120">
      <c r="B35" s="107" t="s">
        <v>304</v>
      </c>
      <c r="C35" s="108" t="s">
        <v>360</v>
      </c>
      <c r="D35" s="333">
        <f t="shared" si="0"/>
        <v>0</v>
      </c>
      <c r="E35" s="330">
        <v>19000000</v>
      </c>
      <c r="F35" s="330">
        <v>14308000</v>
      </c>
      <c r="G35" s="330">
        <v>7436955</v>
      </c>
      <c r="H35" s="330">
        <v>0</v>
      </c>
      <c r="I35" s="330">
        <v>0</v>
      </c>
      <c r="J35" s="330">
        <v>0</v>
      </c>
      <c r="K35" s="330">
        <v>0</v>
      </c>
      <c r="L35" s="332">
        <f>SUM(PPI!H35,PPI!I35)</f>
        <v>0</v>
      </c>
      <c r="M35" s="248" t="s">
        <v>444</v>
      </c>
      <c r="N35" s="384" t="s">
        <v>304</v>
      </c>
      <c r="O35" s="383">
        <v>19000000</v>
      </c>
      <c r="P35" s="383">
        <v>14308000</v>
      </c>
      <c r="Q35" s="4" t="b">
        <f t="shared" si="1"/>
        <v>1</v>
      </c>
      <c r="R35" s="382">
        <f t="shared" si="2"/>
        <v>0</v>
      </c>
    </row>
    <row r="36" spans="2:18" ht="168">
      <c r="B36" s="107" t="s">
        <v>305</v>
      </c>
      <c r="C36" s="108" t="s">
        <v>361</v>
      </c>
      <c r="D36" s="333">
        <f t="shared" si="0"/>
        <v>3.7970651392632525E-2</v>
      </c>
      <c r="E36" s="330">
        <v>0</v>
      </c>
      <c r="F36" s="330">
        <v>2226000</v>
      </c>
      <c r="G36" s="330">
        <v>1726000.02</v>
      </c>
      <c r="H36" s="330">
        <v>84522.67</v>
      </c>
      <c r="I36" s="330">
        <v>2139126.34</v>
      </c>
      <c r="J36" s="330">
        <v>84522.67</v>
      </c>
      <c r="K36" s="330">
        <v>84522.67</v>
      </c>
      <c r="L36" s="332"/>
      <c r="M36" s="248" t="s">
        <v>419</v>
      </c>
      <c r="N36" s="384" t="s">
        <v>305</v>
      </c>
      <c r="O36" s="383">
        <v>0</v>
      </c>
      <c r="P36" s="383">
        <v>2226000</v>
      </c>
      <c r="Q36" s="4" t="b">
        <f t="shared" si="1"/>
        <v>1</v>
      </c>
      <c r="R36" s="382">
        <f t="shared" si="2"/>
        <v>0</v>
      </c>
    </row>
    <row r="37" spans="2:18" ht="168">
      <c r="B37" s="107" t="s">
        <v>306</v>
      </c>
      <c r="C37" s="108" t="s">
        <v>362</v>
      </c>
      <c r="D37" s="333">
        <v>0.25</v>
      </c>
      <c r="E37" s="330">
        <v>0</v>
      </c>
      <c r="F37" s="330">
        <v>4452000</v>
      </c>
      <c r="G37" s="330">
        <v>3449645.7199999997</v>
      </c>
      <c r="H37" s="330">
        <v>0</v>
      </c>
      <c r="I37" s="330">
        <v>4451443.97</v>
      </c>
      <c r="J37" s="330">
        <v>0</v>
      </c>
      <c r="K37" s="330">
        <v>0</v>
      </c>
      <c r="L37" s="332"/>
      <c r="M37" s="248" t="s">
        <v>420</v>
      </c>
      <c r="N37" s="384" t="s">
        <v>306</v>
      </c>
      <c r="O37" s="383">
        <v>0</v>
      </c>
      <c r="P37" s="383">
        <v>4452000</v>
      </c>
      <c r="Q37" s="4" t="b">
        <f t="shared" si="1"/>
        <v>1</v>
      </c>
      <c r="R37" s="382">
        <f t="shared" si="2"/>
        <v>0</v>
      </c>
    </row>
    <row r="38" spans="2:18" ht="180">
      <c r="B38" s="107" t="s">
        <v>307</v>
      </c>
      <c r="C38" s="108" t="s">
        <v>363</v>
      </c>
      <c r="D38" s="333">
        <v>0.25</v>
      </c>
      <c r="E38" s="330">
        <v>0</v>
      </c>
      <c r="F38" s="330">
        <v>6678000</v>
      </c>
      <c r="G38" s="330">
        <v>4832760.1500000004</v>
      </c>
      <c r="H38" s="330">
        <v>0</v>
      </c>
      <c r="I38" s="330">
        <v>6675649.0099999998</v>
      </c>
      <c r="J38" s="330">
        <v>0</v>
      </c>
      <c r="K38" s="330">
        <v>0</v>
      </c>
      <c r="L38" s="332"/>
      <c r="M38" s="248" t="s">
        <v>421</v>
      </c>
      <c r="N38" s="384" t="s">
        <v>307</v>
      </c>
      <c r="O38" s="383">
        <v>0</v>
      </c>
      <c r="P38" s="383">
        <v>6678000</v>
      </c>
      <c r="Q38" s="4" t="b">
        <f t="shared" si="1"/>
        <v>1</v>
      </c>
      <c r="R38" s="382">
        <f t="shared" si="2"/>
        <v>0</v>
      </c>
    </row>
    <row r="39" spans="2:18" ht="180">
      <c r="B39" s="107" t="s">
        <v>308</v>
      </c>
      <c r="C39" s="108" t="s">
        <v>364</v>
      </c>
      <c r="D39" s="333">
        <v>0.25</v>
      </c>
      <c r="E39" s="330">
        <v>0</v>
      </c>
      <c r="F39" s="330">
        <v>6678000</v>
      </c>
      <c r="G39" s="330">
        <v>4835115.4000000004</v>
      </c>
      <c r="H39" s="330">
        <v>0</v>
      </c>
      <c r="I39" s="330">
        <v>6677443.9700000007</v>
      </c>
      <c r="J39" s="330">
        <v>0</v>
      </c>
      <c r="K39" s="330">
        <v>0</v>
      </c>
      <c r="L39" s="332">
        <f>SUM(PPI!H39,PPI!I39)</f>
        <v>6677443.9700000007</v>
      </c>
      <c r="M39" s="248" t="s">
        <v>422</v>
      </c>
      <c r="N39" s="384" t="s">
        <v>308</v>
      </c>
      <c r="O39" s="383">
        <v>0</v>
      </c>
      <c r="P39" s="383">
        <v>6678000</v>
      </c>
      <c r="Q39" s="4" t="b">
        <f t="shared" si="1"/>
        <v>1</v>
      </c>
      <c r="R39" s="382">
        <f t="shared" si="2"/>
        <v>0</v>
      </c>
    </row>
    <row r="40" spans="2:18" ht="180">
      <c r="B40" s="107" t="s">
        <v>309</v>
      </c>
      <c r="C40" s="108" t="s">
        <v>365</v>
      </c>
      <c r="D40" s="333">
        <v>0.25</v>
      </c>
      <c r="E40" s="330">
        <v>0</v>
      </c>
      <c r="F40" s="330">
        <v>6678000</v>
      </c>
      <c r="G40" s="330">
        <v>4835115.4000000004</v>
      </c>
      <c r="H40" s="330">
        <v>0</v>
      </c>
      <c r="I40" s="330">
        <v>6675213.8700000001</v>
      </c>
      <c r="J40" s="330">
        <v>0</v>
      </c>
      <c r="K40" s="330">
        <v>0</v>
      </c>
      <c r="L40" s="332">
        <f>SUM(PPI!H40,PPI!I40)</f>
        <v>6675213.8700000001</v>
      </c>
      <c r="M40" s="248" t="s">
        <v>423</v>
      </c>
      <c r="N40" s="384" t="s">
        <v>309</v>
      </c>
      <c r="O40" s="383">
        <v>0</v>
      </c>
      <c r="P40" s="383">
        <v>6678000</v>
      </c>
      <c r="Q40" s="4" t="b">
        <f t="shared" si="1"/>
        <v>1</v>
      </c>
      <c r="R40" s="382">
        <f t="shared" si="2"/>
        <v>0</v>
      </c>
    </row>
    <row r="41" spans="2:18" ht="180">
      <c r="B41" s="107" t="s">
        <v>310</v>
      </c>
      <c r="C41" s="108" t="s">
        <v>366</v>
      </c>
      <c r="D41" s="333">
        <v>0.25</v>
      </c>
      <c r="E41" s="330">
        <v>0</v>
      </c>
      <c r="F41" s="330">
        <v>6678000</v>
      </c>
      <c r="G41" s="330">
        <v>4835115.4000000004</v>
      </c>
      <c r="H41" s="330">
        <v>0</v>
      </c>
      <c r="I41" s="330">
        <v>6670770.25</v>
      </c>
      <c r="J41" s="330">
        <v>0</v>
      </c>
      <c r="K41" s="330">
        <v>0</v>
      </c>
      <c r="L41" s="332">
        <f>SUM(PPI!H41,PPI!I41)</f>
        <v>6670770.25</v>
      </c>
      <c r="M41" s="248" t="s">
        <v>424</v>
      </c>
      <c r="N41" s="384" t="s">
        <v>310</v>
      </c>
      <c r="O41" s="383">
        <v>0</v>
      </c>
      <c r="P41" s="383">
        <v>6678000</v>
      </c>
      <c r="Q41" s="4" t="b">
        <f t="shared" si="1"/>
        <v>1</v>
      </c>
      <c r="R41" s="382">
        <f t="shared" si="2"/>
        <v>0</v>
      </c>
    </row>
    <row r="42" spans="2:18" ht="168">
      <c r="B42" s="107" t="s">
        <v>311</v>
      </c>
      <c r="C42" s="108" t="s">
        <v>367</v>
      </c>
      <c r="D42" s="333">
        <v>0.25</v>
      </c>
      <c r="E42" s="330">
        <v>0</v>
      </c>
      <c r="F42" s="330">
        <v>6678000</v>
      </c>
      <c r="G42" s="330">
        <v>4835115.4000000004</v>
      </c>
      <c r="H42" s="330">
        <v>0</v>
      </c>
      <c r="I42" s="330">
        <v>6670770.2400000002</v>
      </c>
      <c r="J42" s="330">
        <v>0</v>
      </c>
      <c r="K42" s="330">
        <v>0</v>
      </c>
      <c r="L42" s="332">
        <f>SUM(PPI!H42,PPI!I42)</f>
        <v>6670770.2400000002</v>
      </c>
      <c r="M42" s="248" t="s">
        <v>425</v>
      </c>
      <c r="N42" s="384" t="s">
        <v>311</v>
      </c>
      <c r="O42" s="383">
        <v>0</v>
      </c>
      <c r="P42" s="383">
        <v>6678000</v>
      </c>
      <c r="Q42" s="4" t="b">
        <f t="shared" si="1"/>
        <v>1</v>
      </c>
      <c r="R42" s="382">
        <f t="shared" si="2"/>
        <v>0</v>
      </c>
    </row>
    <row r="43" spans="2:18" ht="156">
      <c r="B43" s="107" t="s">
        <v>312</v>
      </c>
      <c r="C43" s="108" t="s">
        <v>368</v>
      </c>
      <c r="D43" s="333">
        <f t="shared" si="0"/>
        <v>0.99391693816538562</v>
      </c>
      <c r="E43" s="330">
        <v>0</v>
      </c>
      <c r="F43" s="330">
        <v>14999997.119999999</v>
      </c>
      <c r="G43" s="330">
        <v>14999997.119999999</v>
      </c>
      <c r="H43" s="330">
        <v>14908751.210000001</v>
      </c>
      <c r="I43" s="330">
        <v>76610.429999999702</v>
      </c>
      <c r="J43" s="330">
        <v>14908751.210000001</v>
      </c>
      <c r="K43" s="330">
        <v>14908751.210000001</v>
      </c>
      <c r="L43" s="332">
        <f>SUM(PPI!H43,PPI!I43)</f>
        <v>14985361.640000001</v>
      </c>
      <c r="M43" s="248" t="s">
        <v>405</v>
      </c>
      <c r="N43" s="384" t="s">
        <v>312</v>
      </c>
      <c r="O43" s="383">
        <v>0</v>
      </c>
      <c r="P43" s="383">
        <v>14999997.119999999</v>
      </c>
      <c r="Q43" s="4" t="b">
        <f t="shared" si="1"/>
        <v>1</v>
      </c>
      <c r="R43" s="382">
        <f t="shared" si="2"/>
        <v>0</v>
      </c>
    </row>
    <row r="44" spans="2:18" ht="60">
      <c r="B44" s="107" t="s">
        <v>313</v>
      </c>
      <c r="C44" s="108" t="s">
        <v>369</v>
      </c>
      <c r="D44" s="333">
        <v>0.25</v>
      </c>
      <c r="E44" s="330">
        <v>0</v>
      </c>
      <c r="F44" s="330">
        <v>5000000</v>
      </c>
      <c r="G44" s="330">
        <v>5000000</v>
      </c>
      <c r="H44" s="330">
        <v>0</v>
      </c>
      <c r="I44" s="330">
        <v>4998751.9000000004</v>
      </c>
      <c r="J44" s="330">
        <v>0</v>
      </c>
      <c r="K44" s="330">
        <v>0</v>
      </c>
      <c r="L44" s="332">
        <f>SUM(PPI!H44,PPI!I44)</f>
        <v>4998751.9000000004</v>
      </c>
      <c r="M44" s="248" t="s">
        <v>406</v>
      </c>
      <c r="N44" s="384" t="s">
        <v>313</v>
      </c>
      <c r="O44" s="383">
        <v>0</v>
      </c>
      <c r="P44" s="383">
        <v>5000000</v>
      </c>
      <c r="Q44" s="4" t="b">
        <f t="shared" si="1"/>
        <v>1</v>
      </c>
      <c r="R44" s="382">
        <f t="shared" si="2"/>
        <v>0</v>
      </c>
    </row>
    <row r="45" spans="2:18" ht="168">
      <c r="B45" s="107" t="s">
        <v>314</v>
      </c>
      <c r="C45" s="108" t="s">
        <v>370</v>
      </c>
      <c r="D45" s="333">
        <f t="shared" si="0"/>
        <v>0.46931945955810639</v>
      </c>
      <c r="E45" s="330">
        <v>0</v>
      </c>
      <c r="F45" s="330">
        <v>69999911.640000001</v>
      </c>
      <c r="G45" s="330">
        <v>43773184</v>
      </c>
      <c r="H45" s="330">
        <v>32852320.699999999</v>
      </c>
      <c r="I45" s="330">
        <v>37118601.340000004</v>
      </c>
      <c r="J45" s="330">
        <v>32852320.699999999</v>
      </c>
      <c r="K45" s="330">
        <v>32852320.699999999</v>
      </c>
      <c r="L45" s="332">
        <f>SUM(PPI!H45,PPI!I45)</f>
        <v>69970922.040000007</v>
      </c>
      <c r="M45" s="248" t="s">
        <v>407</v>
      </c>
      <c r="N45" s="384" t="s">
        <v>314</v>
      </c>
      <c r="O45" s="383">
        <v>0</v>
      </c>
      <c r="P45" s="383">
        <v>69999911.640000001</v>
      </c>
      <c r="Q45" s="4" t="b">
        <f t="shared" si="1"/>
        <v>1</v>
      </c>
      <c r="R45" s="382">
        <f t="shared" si="2"/>
        <v>0</v>
      </c>
    </row>
    <row r="46" spans="2:18" ht="276">
      <c r="B46" s="107" t="s">
        <v>315</v>
      </c>
      <c r="C46" s="108" t="s">
        <v>371</v>
      </c>
      <c r="D46" s="333">
        <v>0.25</v>
      </c>
      <c r="E46" s="330">
        <v>0</v>
      </c>
      <c r="F46" s="330">
        <v>20000000</v>
      </c>
      <c r="G46" s="330">
        <v>20000000</v>
      </c>
      <c r="H46" s="330">
        <v>0</v>
      </c>
      <c r="I46" s="330">
        <v>19982333.940000001</v>
      </c>
      <c r="J46" s="330">
        <v>0</v>
      </c>
      <c r="K46" s="330">
        <v>0</v>
      </c>
      <c r="L46" s="332">
        <f>SUM(PPI!H46,PPI!I46)</f>
        <v>19982333.940000001</v>
      </c>
      <c r="M46" s="248" t="s">
        <v>408</v>
      </c>
      <c r="N46" s="384" t="s">
        <v>315</v>
      </c>
      <c r="O46" s="383">
        <v>0</v>
      </c>
      <c r="P46" s="383">
        <v>20000000</v>
      </c>
      <c r="Q46" s="4" t="b">
        <f t="shared" si="1"/>
        <v>1</v>
      </c>
      <c r="R46" s="382">
        <f t="shared" si="2"/>
        <v>0</v>
      </c>
    </row>
    <row r="47" spans="2:18" ht="60">
      <c r="B47" s="107" t="s">
        <v>316</v>
      </c>
      <c r="C47" s="108" t="s">
        <v>372</v>
      </c>
      <c r="D47" s="333">
        <v>0.25</v>
      </c>
      <c r="E47" s="330">
        <v>0</v>
      </c>
      <c r="F47" s="330">
        <v>20000000</v>
      </c>
      <c r="G47" s="330">
        <v>14117498.960000001</v>
      </c>
      <c r="H47" s="330">
        <v>0</v>
      </c>
      <c r="I47" s="330">
        <v>11315260.34</v>
      </c>
      <c r="J47" s="330">
        <v>0</v>
      </c>
      <c r="K47" s="330">
        <v>0</v>
      </c>
      <c r="L47" s="332">
        <f>SUM(PPI!H47,PPI!I47)</f>
        <v>11315260.34</v>
      </c>
      <c r="M47" s="248" t="s">
        <v>409</v>
      </c>
      <c r="N47" s="384" t="s">
        <v>316</v>
      </c>
      <c r="O47" s="383">
        <v>0</v>
      </c>
      <c r="P47" s="383">
        <v>14117498.960000001</v>
      </c>
      <c r="Q47" s="4" t="b">
        <f t="shared" si="1"/>
        <v>1</v>
      </c>
      <c r="R47" s="382">
        <f t="shared" si="2"/>
        <v>-5882501.0399999991</v>
      </c>
    </row>
    <row r="48" spans="2:18" ht="60">
      <c r="B48" s="107" t="s">
        <v>317</v>
      </c>
      <c r="C48" s="108" t="s">
        <v>373</v>
      </c>
      <c r="D48" s="333">
        <v>0.25</v>
      </c>
      <c r="E48" s="330">
        <v>0</v>
      </c>
      <c r="F48" s="330">
        <v>16000000</v>
      </c>
      <c r="G48" s="330">
        <v>16000000</v>
      </c>
      <c r="H48" s="330">
        <v>0</v>
      </c>
      <c r="I48" s="330">
        <v>15988728.08</v>
      </c>
      <c r="J48" s="330">
        <v>0</v>
      </c>
      <c r="K48" s="330">
        <v>0</v>
      </c>
      <c r="L48" s="332"/>
      <c r="M48" s="248" t="s">
        <v>410</v>
      </c>
      <c r="N48" s="384" t="s">
        <v>317</v>
      </c>
      <c r="O48" s="383">
        <v>0</v>
      </c>
      <c r="P48" s="383">
        <v>16000000</v>
      </c>
      <c r="Q48" s="4" t="b">
        <f t="shared" si="1"/>
        <v>1</v>
      </c>
      <c r="R48" s="382">
        <f t="shared" si="2"/>
        <v>0</v>
      </c>
    </row>
    <row r="49" spans="2:18" ht="120">
      <c r="B49" s="107" t="s">
        <v>318</v>
      </c>
      <c r="C49" s="108" t="s">
        <v>374</v>
      </c>
      <c r="D49" s="333">
        <v>0.25</v>
      </c>
      <c r="E49" s="330">
        <v>0</v>
      </c>
      <c r="F49" s="330">
        <v>5000000</v>
      </c>
      <c r="G49" s="330">
        <v>5000000</v>
      </c>
      <c r="H49" s="330">
        <v>0</v>
      </c>
      <c r="I49" s="330">
        <v>4996999.18</v>
      </c>
      <c r="J49" s="330">
        <v>0</v>
      </c>
      <c r="K49" s="330">
        <v>0</v>
      </c>
      <c r="L49" s="332"/>
      <c r="M49" s="248" t="s">
        <v>411</v>
      </c>
      <c r="N49" s="384" t="s">
        <v>318</v>
      </c>
      <c r="O49" s="383">
        <v>0</v>
      </c>
      <c r="P49" s="383">
        <v>5000000</v>
      </c>
      <c r="Q49" s="4" t="b">
        <f t="shared" si="1"/>
        <v>1</v>
      </c>
      <c r="R49" s="382">
        <f t="shared" si="2"/>
        <v>0</v>
      </c>
    </row>
    <row r="50" spans="2:18" ht="180">
      <c r="B50" s="107" t="s">
        <v>319</v>
      </c>
      <c r="C50" s="108" t="s">
        <v>375</v>
      </c>
      <c r="D50" s="333">
        <v>0.25</v>
      </c>
      <c r="E50" s="330">
        <v>0</v>
      </c>
      <c r="F50" s="330">
        <v>1200000</v>
      </c>
      <c r="G50" s="330">
        <v>1200000</v>
      </c>
      <c r="H50" s="330">
        <v>0</v>
      </c>
      <c r="I50" s="330">
        <v>1200000</v>
      </c>
      <c r="J50" s="330">
        <v>0</v>
      </c>
      <c r="K50" s="330">
        <v>0</v>
      </c>
      <c r="L50" s="332"/>
      <c r="M50" s="248" t="s">
        <v>416</v>
      </c>
      <c r="N50" s="384" t="s">
        <v>319</v>
      </c>
      <c r="O50" s="383">
        <v>0</v>
      </c>
      <c r="P50" s="383">
        <v>1200000</v>
      </c>
      <c r="Q50" s="4" t="b">
        <f t="shared" si="1"/>
        <v>1</v>
      </c>
      <c r="R50" s="382">
        <f t="shared" si="2"/>
        <v>0</v>
      </c>
    </row>
    <row r="51" spans="2:18" ht="180">
      <c r="B51" s="107" t="s">
        <v>320</v>
      </c>
      <c r="C51" s="108" t="s">
        <v>376</v>
      </c>
      <c r="D51" s="333">
        <v>0.25</v>
      </c>
      <c r="E51" s="330">
        <v>0</v>
      </c>
      <c r="F51" s="330">
        <v>1500000</v>
      </c>
      <c r="G51" s="330">
        <v>1500000</v>
      </c>
      <c r="H51" s="330">
        <v>0</v>
      </c>
      <c r="I51" s="330">
        <v>1364760</v>
      </c>
      <c r="J51" s="330">
        <v>0</v>
      </c>
      <c r="K51" s="330">
        <v>0</v>
      </c>
      <c r="L51" s="332">
        <f>SUM(PPI!H51,PPI!I51)</f>
        <v>1364760</v>
      </c>
      <c r="M51" s="248" t="s">
        <v>429</v>
      </c>
      <c r="N51" s="384" t="s">
        <v>320</v>
      </c>
      <c r="O51" s="383">
        <v>0</v>
      </c>
      <c r="P51" s="383">
        <v>1500000</v>
      </c>
      <c r="Q51" s="4" t="b">
        <f t="shared" si="1"/>
        <v>1</v>
      </c>
      <c r="R51" s="382">
        <f t="shared" si="2"/>
        <v>0</v>
      </c>
    </row>
    <row r="52" spans="2:18" ht="168">
      <c r="B52" s="107" t="s">
        <v>321</v>
      </c>
      <c r="C52" s="108" t="s">
        <v>377</v>
      </c>
      <c r="D52" s="333">
        <v>0.25</v>
      </c>
      <c r="E52" s="330">
        <v>0</v>
      </c>
      <c r="F52" s="330">
        <v>300000</v>
      </c>
      <c r="G52" s="330">
        <v>300000</v>
      </c>
      <c r="H52" s="330">
        <v>0</v>
      </c>
      <c r="I52" s="330">
        <v>300000</v>
      </c>
      <c r="J52" s="330">
        <v>0</v>
      </c>
      <c r="K52" s="330">
        <v>0</v>
      </c>
      <c r="L52" s="332">
        <f>SUM(PPI!H52,PPI!I52)</f>
        <v>300000</v>
      </c>
      <c r="M52" s="248" t="s">
        <v>430</v>
      </c>
      <c r="N52" s="384" t="s">
        <v>321</v>
      </c>
      <c r="O52" s="383">
        <v>0</v>
      </c>
      <c r="P52" s="383">
        <v>300000</v>
      </c>
      <c r="Q52" s="4" t="b">
        <f t="shared" si="1"/>
        <v>1</v>
      </c>
      <c r="R52" s="382">
        <f t="shared" si="2"/>
        <v>0</v>
      </c>
    </row>
    <row r="53" spans="2:18" ht="180">
      <c r="B53" s="107" t="s">
        <v>322</v>
      </c>
      <c r="C53" s="108" t="s">
        <v>378</v>
      </c>
      <c r="D53" s="333">
        <f t="shared" si="0"/>
        <v>0.48767273333333333</v>
      </c>
      <c r="E53" s="330">
        <v>0</v>
      </c>
      <c r="F53" s="330">
        <v>4200000</v>
      </c>
      <c r="G53" s="330">
        <v>4200000</v>
      </c>
      <c r="H53" s="330">
        <v>2048225.48</v>
      </c>
      <c r="I53" s="330">
        <v>2109991.66</v>
      </c>
      <c r="J53" s="330">
        <v>2048225.48</v>
      </c>
      <c r="K53" s="330">
        <v>2048225.48</v>
      </c>
      <c r="L53" s="332">
        <f>SUM(PPI!H53,PPI!I53)</f>
        <v>4158217.14</v>
      </c>
      <c r="M53" s="248" t="s">
        <v>434</v>
      </c>
      <c r="N53" s="384" t="s">
        <v>322</v>
      </c>
      <c r="O53" s="383">
        <v>0</v>
      </c>
      <c r="P53" s="383">
        <v>4200000</v>
      </c>
      <c r="Q53" s="4" t="b">
        <f t="shared" si="1"/>
        <v>1</v>
      </c>
      <c r="R53" s="382">
        <f t="shared" si="2"/>
        <v>0</v>
      </c>
    </row>
    <row r="54" spans="2:18" ht="180">
      <c r="B54" s="107" t="s">
        <v>323</v>
      </c>
      <c r="C54" s="108" t="s">
        <v>379</v>
      </c>
      <c r="D54" s="333">
        <f t="shared" si="0"/>
        <v>0.21638837837837838</v>
      </c>
      <c r="E54" s="330">
        <v>0</v>
      </c>
      <c r="F54" s="330">
        <v>5550000</v>
      </c>
      <c r="G54" s="330">
        <v>4133949</v>
      </c>
      <c r="H54" s="330">
        <v>1200955.5</v>
      </c>
      <c r="I54" s="330">
        <v>4324950.62</v>
      </c>
      <c r="J54" s="330">
        <v>1200955.5</v>
      </c>
      <c r="K54" s="330">
        <v>1200955.5</v>
      </c>
      <c r="L54" s="332">
        <f>SUM(PPI!H54,PPI!I54)</f>
        <v>5525906.1200000001</v>
      </c>
      <c r="M54" s="248" t="s">
        <v>442</v>
      </c>
      <c r="N54" s="384" t="s">
        <v>323</v>
      </c>
      <c r="O54" s="383">
        <v>0</v>
      </c>
      <c r="P54" s="383">
        <v>5550000</v>
      </c>
      <c r="Q54" s="4" t="b">
        <f t="shared" si="1"/>
        <v>1</v>
      </c>
      <c r="R54" s="382">
        <f t="shared" si="2"/>
        <v>0</v>
      </c>
    </row>
    <row r="55" spans="2:18" ht="96">
      <c r="B55" s="107" t="s">
        <v>324</v>
      </c>
      <c r="C55" s="108" t="s">
        <v>380</v>
      </c>
      <c r="D55" s="333">
        <f t="shared" si="0"/>
        <v>0.5424535765199161</v>
      </c>
      <c r="E55" s="330">
        <v>0</v>
      </c>
      <c r="F55" s="330">
        <v>4770000</v>
      </c>
      <c r="G55" s="330">
        <v>4570659</v>
      </c>
      <c r="H55" s="330">
        <v>2587503.56</v>
      </c>
      <c r="I55" s="330">
        <v>2182496.44</v>
      </c>
      <c r="J55" s="330">
        <v>2587503.56</v>
      </c>
      <c r="K55" s="330">
        <v>2587503.56</v>
      </c>
      <c r="L55" s="332"/>
      <c r="M55" s="248" t="s">
        <v>431</v>
      </c>
      <c r="N55" s="384" t="s">
        <v>324</v>
      </c>
      <c r="O55" s="383">
        <v>0</v>
      </c>
      <c r="P55" s="383">
        <v>4770000</v>
      </c>
      <c r="Q55" s="4" t="b">
        <f t="shared" si="1"/>
        <v>1</v>
      </c>
      <c r="R55" s="382">
        <f t="shared" si="2"/>
        <v>0</v>
      </c>
    </row>
    <row r="56" spans="2:18" ht="84">
      <c r="B56" s="107" t="s">
        <v>325</v>
      </c>
      <c r="C56" s="108" t="s">
        <v>381</v>
      </c>
      <c r="D56" s="333">
        <f t="shared" si="0"/>
        <v>5.6144547169811321E-2</v>
      </c>
      <c r="E56" s="330">
        <v>0</v>
      </c>
      <c r="F56" s="330">
        <v>2120000</v>
      </c>
      <c r="G56" s="330">
        <v>2120000</v>
      </c>
      <c r="H56" s="330">
        <v>119026.44</v>
      </c>
      <c r="I56" s="330">
        <v>2000973.56</v>
      </c>
      <c r="J56" s="330">
        <v>119026.44</v>
      </c>
      <c r="K56" s="330">
        <v>119026.44</v>
      </c>
      <c r="L56" s="332"/>
      <c r="M56" s="248" t="s">
        <v>432</v>
      </c>
      <c r="N56" s="384" t="s">
        <v>325</v>
      </c>
      <c r="O56" s="383">
        <v>0</v>
      </c>
      <c r="P56" s="383">
        <v>2120000</v>
      </c>
      <c r="Q56" s="4" t="b">
        <f t="shared" si="1"/>
        <v>1</v>
      </c>
      <c r="R56" s="382">
        <f t="shared" si="2"/>
        <v>0</v>
      </c>
    </row>
    <row r="57" spans="2:18" ht="84">
      <c r="B57" s="107" t="s">
        <v>326</v>
      </c>
      <c r="C57" s="108" t="s">
        <v>382</v>
      </c>
      <c r="D57" s="333">
        <f t="shared" si="0"/>
        <v>0</v>
      </c>
      <c r="E57" s="330">
        <v>0</v>
      </c>
      <c r="F57" s="330">
        <v>3000000</v>
      </c>
      <c r="G57" s="330">
        <v>2600000</v>
      </c>
      <c r="H57" s="330">
        <v>0</v>
      </c>
      <c r="I57" s="330">
        <v>0</v>
      </c>
      <c r="J57" s="330">
        <v>0</v>
      </c>
      <c r="K57" s="330">
        <v>0</v>
      </c>
      <c r="L57" s="332"/>
      <c r="M57" s="248" t="s">
        <v>427</v>
      </c>
      <c r="N57" s="384" t="s">
        <v>326</v>
      </c>
      <c r="O57" s="383">
        <v>0</v>
      </c>
      <c r="P57" s="383">
        <v>3000000</v>
      </c>
      <c r="Q57" s="4" t="b">
        <f t="shared" si="1"/>
        <v>1</v>
      </c>
      <c r="R57" s="382">
        <f t="shared" si="2"/>
        <v>0</v>
      </c>
    </row>
    <row r="58" spans="2:18" ht="72">
      <c r="B58" s="107" t="s">
        <v>327</v>
      </c>
      <c r="C58" s="108" t="s">
        <v>383</v>
      </c>
      <c r="D58" s="333">
        <f t="shared" si="0"/>
        <v>0</v>
      </c>
      <c r="E58" s="330">
        <v>0</v>
      </c>
      <c r="F58" s="330">
        <v>2000000</v>
      </c>
      <c r="G58" s="330">
        <v>2000000</v>
      </c>
      <c r="H58" s="330">
        <v>0</v>
      </c>
      <c r="I58" s="330">
        <v>0</v>
      </c>
      <c r="J58" s="330">
        <v>0</v>
      </c>
      <c r="K58" s="330">
        <v>0</v>
      </c>
      <c r="L58" s="332">
        <f>SUM(PPI!H58,PPI!I58)</f>
        <v>0</v>
      </c>
      <c r="M58" s="248" t="s">
        <v>428</v>
      </c>
      <c r="N58" s="384" t="s">
        <v>327</v>
      </c>
      <c r="O58" s="383">
        <v>0</v>
      </c>
      <c r="P58" s="383">
        <v>2000000</v>
      </c>
      <c r="Q58" s="4" t="b">
        <f t="shared" si="1"/>
        <v>1</v>
      </c>
      <c r="R58" s="382">
        <f t="shared" si="2"/>
        <v>0</v>
      </c>
    </row>
    <row r="59" spans="2:18" ht="84">
      <c r="B59" s="107" t="s">
        <v>328</v>
      </c>
      <c r="C59" s="108" t="s">
        <v>384</v>
      </c>
      <c r="D59" s="333">
        <f t="shared" si="0"/>
        <v>0</v>
      </c>
      <c r="E59" s="330">
        <v>0</v>
      </c>
      <c r="F59" s="330">
        <v>5500000</v>
      </c>
      <c r="G59" s="330">
        <v>1689941.58</v>
      </c>
      <c r="H59" s="330">
        <v>0</v>
      </c>
      <c r="I59" s="330">
        <v>0</v>
      </c>
      <c r="J59" s="330">
        <v>0</v>
      </c>
      <c r="K59" s="330">
        <v>0</v>
      </c>
      <c r="L59" s="332">
        <f>SUM(PPI!H59,PPI!I59)</f>
        <v>0</v>
      </c>
      <c r="M59" s="248" t="s">
        <v>438</v>
      </c>
      <c r="N59" s="384" t="s">
        <v>328</v>
      </c>
      <c r="O59" s="383">
        <v>0</v>
      </c>
      <c r="P59" s="383">
        <v>5500000</v>
      </c>
      <c r="Q59" s="4" t="b">
        <f t="shared" si="1"/>
        <v>1</v>
      </c>
      <c r="R59" s="382">
        <f t="shared" si="2"/>
        <v>0</v>
      </c>
    </row>
    <row r="60" spans="2:18" ht="84">
      <c r="B60" s="107" t="s">
        <v>329</v>
      </c>
      <c r="C60" s="108" t="s">
        <v>385</v>
      </c>
      <c r="D60" s="333">
        <f t="shared" si="0"/>
        <v>0</v>
      </c>
      <c r="E60" s="330">
        <v>0</v>
      </c>
      <c r="F60" s="330">
        <v>2000000</v>
      </c>
      <c r="G60" s="330">
        <v>2000000</v>
      </c>
      <c r="H60" s="330">
        <v>0</v>
      </c>
      <c r="I60" s="330">
        <v>0</v>
      </c>
      <c r="J60" s="330">
        <v>0</v>
      </c>
      <c r="K60" s="330">
        <v>0</v>
      </c>
      <c r="L60" s="332">
        <f>SUM(PPI!H60,PPI!I60)</f>
        <v>0</v>
      </c>
      <c r="M60" s="248" t="s">
        <v>440</v>
      </c>
      <c r="N60" s="384" t="s">
        <v>329</v>
      </c>
      <c r="O60" s="383">
        <v>0</v>
      </c>
      <c r="P60" s="383">
        <v>2000000</v>
      </c>
      <c r="Q60" s="4" t="b">
        <f t="shared" si="1"/>
        <v>1</v>
      </c>
      <c r="R60" s="382">
        <f t="shared" si="2"/>
        <v>0</v>
      </c>
    </row>
    <row r="61" spans="2:18" ht="120">
      <c r="B61" s="107" t="s">
        <v>330</v>
      </c>
      <c r="C61" s="108" t="s">
        <v>386</v>
      </c>
      <c r="D61" s="333">
        <f t="shared" si="0"/>
        <v>0</v>
      </c>
      <c r="E61" s="330">
        <v>0</v>
      </c>
      <c r="F61" s="330">
        <v>6563520</v>
      </c>
      <c r="G61" s="330">
        <v>2763520</v>
      </c>
      <c r="H61" s="330">
        <v>0</v>
      </c>
      <c r="I61" s="330">
        <v>0</v>
      </c>
      <c r="J61" s="330">
        <v>0</v>
      </c>
      <c r="K61" s="330">
        <v>0</v>
      </c>
      <c r="L61" s="332">
        <f>SUM(PPI!H61,PPI!I61)</f>
        <v>0</v>
      </c>
      <c r="M61" s="248" t="s">
        <v>445</v>
      </c>
      <c r="N61" s="384" t="s">
        <v>330</v>
      </c>
      <c r="O61" s="383">
        <v>0</v>
      </c>
      <c r="P61" s="383">
        <v>6563520</v>
      </c>
      <c r="Q61" s="4" t="b">
        <f t="shared" si="1"/>
        <v>1</v>
      </c>
      <c r="R61" s="382">
        <f t="shared" si="2"/>
        <v>0</v>
      </c>
    </row>
    <row r="62" spans="2:18" ht="96">
      <c r="B62" s="107" t="s">
        <v>331</v>
      </c>
      <c r="C62" s="108" t="s">
        <v>387</v>
      </c>
      <c r="D62" s="333">
        <f t="shared" si="0"/>
        <v>0</v>
      </c>
      <c r="E62" s="330">
        <v>0</v>
      </c>
      <c r="F62" s="330">
        <v>2500000</v>
      </c>
      <c r="G62" s="330">
        <v>2500000</v>
      </c>
      <c r="H62" s="330">
        <v>0</v>
      </c>
      <c r="I62" s="330">
        <v>0</v>
      </c>
      <c r="J62" s="330">
        <v>0</v>
      </c>
      <c r="K62" s="330">
        <v>0</v>
      </c>
      <c r="L62" s="332"/>
      <c r="M62" s="248" t="s">
        <v>414</v>
      </c>
      <c r="N62" s="384" t="s">
        <v>331</v>
      </c>
      <c r="O62" s="383">
        <v>0</v>
      </c>
      <c r="P62" s="383">
        <v>2500000</v>
      </c>
      <c r="Q62" s="4" t="b">
        <f t="shared" si="1"/>
        <v>1</v>
      </c>
      <c r="R62" s="382">
        <f t="shared" si="2"/>
        <v>0</v>
      </c>
    </row>
    <row r="63" spans="2:18" ht="84">
      <c r="B63" s="107" t="s">
        <v>332</v>
      </c>
      <c r="C63" s="108" t="s">
        <v>388</v>
      </c>
      <c r="D63" s="333">
        <f t="shared" si="0"/>
        <v>0</v>
      </c>
      <c r="E63" s="330">
        <v>0</v>
      </c>
      <c r="F63" s="330">
        <v>3000000</v>
      </c>
      <c r="G63" s="330">
        <v>3000000</v>
      </c>
      <c r="H63" s="330">
        <v>0</v>
      </c>
      <c r="I63" s="330">
        <v>0</v>
      </c>
      <c r="J63" s="330">
        <v>0</v>
      </c>
      <c r="K63" s="330">
        <v>0</v>
      </c>
      <c r="L63" s="332"/>
      <c r="M63" s="248" t="s">
        <v>417</v>
      </c>
      <c r="N63" s="384" t="s">
        <v>332</v>
      </c>
      <c r="O63" s="383">
        <v>0</v>
      </c>
      <c r="P63" s="383">
        <v>3000000</v>
      </c>
      <c r="Q63" s="4" t="b">
        <f t="shared" si="1"/>
        <v>1</v>
      </c>
      <c r="R63" s="382">
        <f t="shared" si="2"/>
        <v>0</v>
      </c>
    </row>
    <row r="64" spans="2:18" ht="60">
      <c r="B64" s="107" t="s">
        <v>333</v>
      </c>
      <c r="C64" s="108" t="s">
        <v>389</v>
      </c>
      <c r="D64" s="333">
        <f t="shared" si="0"/>
        <v>0</v>
      </c>
      <c r="E64" s="330">
        <v>0</v>
      </c>
      <c r="F64" s="330">
        <v>4911520</v>
      </c>
      <c r="G64" s="330">
        <v>1234440.29</v>
      </c>
      <c r="H64" s="330">
        <v>0</v>
      </c>
      <c r="I64" s="330">
        <v>0</v>
      </c>
      <c r="J64" s="330">
        <v>0</v>
      </c>
      <c r="K64" s="330">
        <v>0</v>
      </c>
      <c r="L64" s="332"/>
      <c r="M64" s="248" t="s">
        <v>435</v>
      </c>
      <c r="N64" s="384" t="s">
        <v>333</v>
      </c>
      <c r="O64" s="383">
        <v>0</v>
      </c>
      <c r="P64" s="383">
        <v>4911520</v>
      </c>
      <c r="Q64" s="4" t="b">
        <f t="shared" si="1"/>
        <v>1</v>
      </c>
      <c r="R64" s="382">
        <f t="shared" si="2"/>
        <v>0</v>
      </c>
    </row>
    <row r="65" spans="2:13">
      <c r="B65" s="249" t="s">
        <v>119</v>
      </c>
      <c r="C65" s="108"/>
      <c r="D65" s="249"/>
      <c r="E65" s="229">
        <f>SUM(E9:E64)</f>
        <v>519883736</v>
      </c>
      <c r="F65" s="229">
        <f t="shared" ref="F65:L65" si="3">SUM(F9:F64)</f>
        <v>529082349.74000001</v>
      </c>
      <c r="G65" s="229">
        <f t="shared" si="3"/>
        <v>348344478.47000003</v>
      </c>
      <c r="H65" s="229">
        <f t="shared" si="3"/>
        <v>72755118.800000012</v>
      </c>
      <c r="I65" s="229">
        <f t="shared" si="3"/>
        <v>234267185.19000006</v>
      </c>
      <c r="J65" s="229">
        <f t="shared" si="3"/>
        <v>72755118.800000012</v>
      </c>
      <c r="K65" s="229">
        <f t="shared" si="3"/>
        <v>72755118.800000012</v>
      </c>
      <c r="L65" s="229">
        <f t="shared" si="3"/>
        <v>183304560.40000001</v>
      </c>
      <c r="M65" s="109"/>
    </row>
  </sheetData>
  <autoFilter ref="A8:N65" xr:uid="{00000000-0001-0000-1200-000000000000}"/>
  <mergeCells count="10">
    <mergeCell ref="B2:M2"/>
    <mergeCell ref="B7:B8"/>
    <mergeCell ref="C7:C8"/>
    <mergeCell ref="D7:D8"/>
    <mergeCell ref="M7:M8"/>
    <mergeCell ref="B4:C4"/>
    <mergeCell ref="D4:M4"/>
    <mergeCell ref="B5:C5"/>
    <mergeCell ref="D5:M5"/>
    <mergeCell ref="E7:L7"/>
  </mergeCells>
  <printOptions horizontalCentered="1"/>
  <pageMargins left="0.39370078740157483" right="0.39370078740157483" top="1.3779527559055118" bottom="0.86614173228346458" header="0.39370078740157483" footer="0.59055118110236227"/>
  <pageSetup scale="50" fitToHeight="0" orientation="landscape" r:id="rId1"/>
  <headerFooter scaleWithDoc="0">
    <oddHeader>&amp;L&amp;G&amp;R
&amp;G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1">
    <tabColor rgb="FF92D050"/>
    <pageSetUpPr fitToPage="1"/>
  </sheetPr>
  <dimension ref="A1:S29"/>
  <sheetViews>
    <sheetView showGridLines="0" view="pageBreakPreview" topLeftCell="A12" zoomScale="55" zoomScaleNormal="40" zoomScaleSheetLayoutView="55" workbookViewId="0">
      <selection activeCell="F28" sqref="F28:H29"/>
    </sheetView>
  </sheetViews>
  <sheetFormatPr baseColWidth="10" defaultColWidth="11.44140625" defaultRowHeight="13.8"/>
  <cols>
    <col min="1" max="1" width="0.88671875" style="3" customWidth="1"/>
    <col min="2" max="2" width="46.33203125" style="3" customWidth="1"/>
    <col min="3" max="3" width="112.6640625" style="3" customWidth="1"/>
    <col min="4" max="4" width="15" style="3" customWidth="1"/>
    <col min="5" max="6" width="15.33203125" style="3" customWidth="1"/>
    <col min="7" max="7" width="14.44140625" style="3" customWidth="1"/>
    <col min="8" max="8" width="66.5546875" style="3" customWidth="1"/>
    <col min="9" max="9" width="3.6640625" style="3" customWidth="1"/>
    <col min="10" max="16384" width="11.44140625" style="3"/>
  </cols>
  <sheetData>
    <row r="1" spans="1:19" ht="14.4" customHeight="1"/>
    <row r="2" spans="1:19" ht="35.1" customHeight="1">
      <c r="B2" s="395" t="s">
        <v>36</v>
      </c>
      <c r="C2" s="395"/>
      <c r="D2" s="395"/>
      <c r="E2" s="395"/>
      <c r="F2" s="395"/>
      <c r="G2" s="395"/>
      <c r="H2" s="395"/>
    </row>
    <row r="3" spans="1:19" ht="18">
      <c r="B3" s="104" t="s">
        <v>78</v>
      </c>
      <c r="C3" s="402" t="s">
        <v>214</v>
      </c>
      <c r="D3" s="403"/>
      <c r="E3" s="403"/>
      <c r="F3" s="403"/>
      <c r="G3" s="403"/>
      <c r="H3" s="404"/>
    </row>
    <row r="4" spans="1:19" ht="25.2" customHeight="1">
      <c r="B4" s="104" t="s">
        <v>79</v>
      </c>
      <c r="C4" s="402" t="s">
        <v>215</v>
      </c>
      <c r="D4" s="403"/>
      <c r="E4" s="403"/>
      <c r="F4" s="403"/>
      <c r="G4" s="403"/>
      <c r="H4" s="404"/>
    </row>
    <row r="5" spans="1:19" ht="25.2" customHeight="1">
      <c r="B5" s="104" t="s">
        <v>68</v>
      </c>
      <c r="C5" s="402" t="s">
        <v>243</v>
      </c>
      <c r="D5" s="403"/>
      <c r="E5" s="403"/>
      <c r="F5" s="403"/>
      <c r="G5" s="403"/>
      <c r="H5" s="404"/>
    </row>
    <row r="6" spans="1:19" ht="3.6" customHeight="1">
      <c r="B6" s="163"/>
      <c r="C6" s="163"/>
      <c r="D6" s="163"/>
      <c r="E6" s="163"/>
      <c r="F6" s="163"/>
      <c r="G6" s="163"/>
      <c r="H6" s="399" t="s">
        <v>122</v>
      </c>
    </row>
    <row r="7" spans="1:19" ht="26.4" customHeight="1">
      <c r="B7" s="408" t="s">
        <v>37</v>
      </c>
      <c r="C7" s="405" t="s">
        <v>120</v>
      </c>
      <c r="D7" s="396" t="s">
        <v>121</v>
      </c>
      <c r="E7" s="398"/>
      <c r="F7" s="398"/>
      <c r="G7" s="397"/>
      <c r="H7" s="400"/>
      <c r="I7" s="45"/>
    </row>
    <row r="8" spans="1:19" ht="41.4" customHeight="1">
      <c r="B8" s="409"/>
      <c r="C8" s="406"/>
      <c r="D8" s="396" t="s">
        <v>38</v>
      </c>
      <c r="E8" s="397"/>
      <c r="F8" s="396" t="s">
        <v>39</v>
      </c>
      <c r="G8" s="397"/>
      <c r="H8" s="400"/>
      <c r="I8" s="45"/>
    </row>
    <row r="9" spans="1:19" ht="31.35" customHeight="1">
      <c r="B9" s="410"/>
      <c r="C9" s="407"/>
      <c r="D9" s="90" t="s">
        <v>66</v>
      </c>
      <c r="E9" s="90" t="s">
        <v>67</v>
      </c>
      <c r="F9" s="90" t="s">
        <v>40</v>
      </c>
      <c r="G9" s="90" t="s">
        <v>41</v>
      </c>
      <c r="H9" s="401"/>
      <c r="I9" s="46"/>
    </row>
    <row r="10" spans="1:19" s="8" customFormat="1" ht="46.95" customHeight="1">
      <c r="B10" s="77" t="s">
        <v>64</v>
      </c>
      <c r="C10" s="78" t="s">
        <v>57</v>
      </c>
      <c r="D10" s="309" t="s">
        <v>238</v>
      </c>
      <c r="E10" s="309"/>
      <c r="F10" s="309" t="s">
        <v>238</v>
      </c>
      <c r="G10" s="309" t="s">
        <v>238</v>
      </c>
      <c r="H10" s="79"/>
    </row>
    <row r="11" spans="1:19" s="8" customFormat="1" ht="46.95" customHeight="1">
      <c r="B11" s="77" t="s">
        <v>58</v>
      </c>
      <c r="C11" s="78" t="s">
        <v>63</v>
      </c>
      <c r="D11" s="309" t="s">
        <v>238</v>
      </c>
      <c r="E11" s="309"/>
      <c r="F11" s="309" t="s">
        <v>238</v>
      </c>
      <c r="G11" s="309" t="s">
        <v>238</v>
      </c>
      <c r="H11" s="79"/>
    </row>
    <row r="12" spans="1:19" s="8" customFormat="1" ht="46.95" customHeight="1">
      <c r="B12" s="77" t="s">
        <v>71</v>
      </c>
      <c r="C12" s="78" t="s">
        <v>72</v>
      </c>
      <c r="D12" s="309" t="s">
        <v>238</v>
      </c>
      <c r="E12" s="309"/>
      <c r="F12" s="309" t="s">
        <v>238</v>
      </c>
      <c r="G12" s="309" t="s">
        <v>238</v>
      </c>
      <c r="H12" s="79"/>
    </row>
    <row r="13" spans="1:19" s="8" customFormat="1" ht="46.95" customHeight="1">
      <c r="A13" s="57"/>
      <c r="B13" s="162" t="s">
        <v>42</v>
      </c>
      <c r="C13" s="80" t="s">
        <v>43</v>
      </c>
      <c r="D13" s="310"/>
      <c r="E13" s="310" t="s">
        <v>238</v>
      </c>
      <c r="F13" s="309" t="s">
        <v>238</v>
      </c>
      <c r="G13" s="309" t="s">
        <v>238</v>
      </c>
      <c r="H13" s="82"/>
      <c r="I13" s="57"/>
      <c r="J13" s="57"/>
      <c r="K13" s="57"/>
      <c r="L13" s="57"/>
      <c r="M13" s="57"/>
      <c r="N13" s="57"/>
      <c r="O13" s="57"/>
      <c r="P13" s="57"/>
      <c r="Q13" s="57"/>
      <c r="R13" s="57"/>
      <c r="S13" s="57"/>
    </row>
    <row r="14" spans="1:19" s="8" customFormat="1" ht="46.95" customHeight="1">
      <c r="B14" s="77" t="s">
        <v>184</v>
      </c>
      <c r="C14" s="78" t="s">
        <v>185</v>
      </c>
      <c r="D14" s="309" t="s">
        <v>238</v>
      </c>
      <c r="E14" s="311"/>
      <c r="F14" s="309" t="s">
        <v>238</v>
      </c>
      <c r="G14" s="309" t="s">
        <v>238</v>
      </c>
      <c r="H14" s="79"/>
    </row>
    <row r="15" spans="1:19" s="8" customFormat="1" ht="46.95" customHeight="1">
      <c r="B15" s="77" t="s">
        <v>44</v>
      </c>
      <c r="C15" s="80" t="s">
        <v>45</v>
      </c>
      <c r="D15" s="309" t="s">
        <v>238</v>
      </c>
      <c r="E15" s="81"/>
      <c r="F15" s="309" t="s">
        <v>238</v>
      </c>
      <c r="G15" s="309" t="s">
        <v>238</v>
      </c>
      <c r="H15" s="82"/>
    </row>
    <row r="16" spans="1:19" s="8" customFormat="1" ht="46.95" customHeight="1">
      <c r="B16" s="77" t="s">
        <v>194</v>
      </c>
      <c r="C16" s="80" t="s">
        <v>74</v>
      </c>
      <c r="D16" s="309" t="s">
        <v>238</v>
      </c>
      <c r="E16" s="81"/>
      <c r="F16" s="309" t="s">
        <v>238</v>
      </c>
      <c r="G16" s="309" t="s">
        <v>238</v>
      </c>
      <c r="H16" s="83"/>
    </row>
    <row r="17" spans="2:9" s="8" customFormat="1" ht="46.95" customHeight="1">
      <c r="B17" s="77" t="s">
        <v>46</v>
      </c>
      <c r="C17" s="80" t="s">
        <v>47</v>
      </c>
      <c r="D17" s="309" t="s">
        <v>238</v>
      </c>
      <c r="E17" s="81"/>
      <c r="F17" s="309" t="s">
        <v>238</v>
      </c>
      <c r="G17" s="309" t="s">
        <v>238</v>
      </c>
      <c r="H17" s="83"/>
    </row>
    <row r="18" spans="2:9" s="8" customFormat="1" ht="46.95" customHeight="1">
      <c r="B18" s="77" t="s">
        <v>48</v>
      </c>
      <c r="C18" s="80" t="s">
        <v>49</v>
      </c>
      <c r="D18" s="81"/>
      <c r="E18" s="309" t="s">
        <v>238</v>
      </c>
      <c r="F18" s="309" t="s">
        <v>238</v>
      </c>
      <c r="G18" s="309" t="s">
        <v>238</v>
      </c>
      <c r="H18" s="83"/>
    </row>
    <row r="19" spans="2:9" s="8" customFormat="1" ht="46.95" customHeight="1">
      <c r="B19" s="77" t="s">
        <v>50</v>
      </c>
      <c r="C19" s="80" t="s">
        <v>51</v>
      </c>
      <c r="D19" s="309" t="s">
        <v>238</v>
      </c>
      <c r="E19" s="81"/>
      <c r="F19" s="309" t="s">
        <v>238</v>
      </c>
      <c r="G19" s="309" t="s">
        <v>238</v>
      </c>
      <c r="H19" s="83"/>
    </row>
    <row r="20" spans="2:9" s="8" customFormat="1" ht="46.95" customHeight="1">
      <c r="B20" s="77" t="s">
        <v>52</v>
      </c>
      <c r="C20" s="80" t="s">
        <v>53</v>
      </c>
      <c r="D20" s="309" t="s">
        <v>238</v>
      </c>
      <c r="E20" s="81"/>
      <c r="F20" s="309" t="s">
        <v>238</v>
      </c>
      <c r="G20" s="309" t="s">
        <v>238</v>
      </c>
      <c r="H20" s="83"/>
    </row>
    <row r="21" spans="2:9" s="8" customFormat="1" ht="48.6" customHeight="1">
      <c r="B21" s="162" t="s">
        <v>136</v>
      </c>
      <c r="C21" s="80" t="s">
        <v>130</v>
      </c>
      <c r="D21" s="309" t="s">
        <v>238</v>
      </c>
      <c r="E21" s="81"/>
      <c r="F21" s="309" t="s">
        <v>238</v>
      </c>
      <c r="G21" s="309" t="s">
        <v>238</v>
      </c>
      <c r="H21" s="82"/>
    </row>
    <row r="22" spans="2:9" s="8" customFormat="1" ht="48.6" customHeight="1">
      <c r="B22" s="77" t="s">
        <v>54</v>
      </c>
      <c r="C22" s="80" t="s">
        <v>161</v>
      </c>
      <c r="D22" s="309" t="s">
        <v>238</v>
      </c>
      <c r="E22" s="81"/>
      <c r="F22" s="309" t="s">
        <v>238</v>
      </c>
      <c r="G22" s="309" t="s">
        <v>238</v>
      </c>
      <c r="H22" s="83"/>
    </row>
    <row r="23" spans="2:9" s="8" customFormat="1" ht="48.6" customHeight="1">
      <c r="B23" s="77" t="s">
        <v>201</v>
      </c>
      <c r="C23" s="80" t="s">
        <v>202</v>
      </c>
      <c r="D23" s="309" t="s">
        <v>238</v>
      </c>
      <c r="E23" s="81"/>
      <c r="F23" s="309" t="s">
        <v>238</v>
      </c>
      <c r="G23" s="309" t="s">
        <v>238</v>
      </c>
      <c r="H23" s="83"/>
    </row>
    <row r="24" spans="2:9" s="8" customFormat="1" ht="60.6" customHeight="1">
      <c r="B24" s="162" t="s">
        <v>55</v>
      </c>
      <c r="C24" s="80" t="s">
        <v>56</v>
      </c>
      <c r="D24" s="309" t="s">
        <v>238</v>
      </c>
      <c r="E24" s="81"/>
      <c r="F24" s="309" t="s">
        <v>238</v>
      </c>
      <c r="G24" s="309" t="s">
        <v>238</v>
      </c>
      <c r="H24" s="244"/>
    </row>
    <row r="25" spans="2:9">
      <c r="B25" s="84" t="s">
        <v>211</v>
      </c>
      <c r="C25" s="84"/>
      <c r="D25" s="84"/>
      <c r="E25" s="84"/>
      <c r="F25" s="84"/>
      <c r="G25" s="84"/>
      <c r="H25" s="84"/>
    </row>
    <row r="26" spans="2:9">
      <c r="B26" s="84"/>
      <c r="C26" s="84"/>
      <c r="D26" s="84"/>
      <c r="E26" s="84"/>
      <c r="F26" s="84"/>
      <c r="G26" s="84"/>
      <c r="H26" s="84"/>
    </row>
    <row r="27" spans="2:9" ht="15.6">
      <c r="B27" s="85" t="s">
        <v>149</v>
      </c>
      <c r="C27" s="89"/>
      <c r="D27" s="86"/>
      <c r="E27" s="85" t="s">
        <v>150</v>
      </c>
      <c r="F27" s="164"/>
      <c r="G27" s="164"/>
      <c r="H27" s="164"/>
      <c r="I27" s="47"/>
    </row>
    <row r="28" spans="2:9" ht="15.6">
      <c r="B28" s="87"/>
      <c r="C28" s="161" t="s">
        <v>239</v>
      </c>
      <c r="D28" s="86"/>
      <c r="E28" s="87"/>
      <c r="F28" s="394" t="s">
        <v>240</v>
      </c>
      <c r="G28" s="394"/>
      <c r="H28" s="394"/>
      <c r="I28" s="48"/>
    </row>
    <row r="29" spans="2:9" ht="15.6">
      <c r="B29" s="88"/>
      <c r="C29" s="161" t="s">
        <v>241</v>
      </c>
      <c r="D29" s="88"/>
      <c r="E29" s="88"/>
      <c r="F29" s="393" t="s">
        <v>242</v>
      </c>
      <c r="G29" s="393"/>
      <c r="H29" s="393"/>
    </row>
  </sheetData>
  <mergeCells count="12">
    <mergeCell ref="F29:H29"/>
    <mergeCell ref="F28:H28"/>
    <mergeCell ref="B2:H2"/>
    <mergeCell ref="D8:E8"/>
    <mergeCell ref="F8:G8"/>
    <mergeCell ref="D7:G7"/>
    <mergeCell ref="H6:H9"/>
    <mergeCell ref="C3:H3"/>
    <mergeCell ref="C4:H4"/>
    <mergeCell ref="C5:H5"/>
    <mergeCell ref="C7:C9"/>
    <mergeCell ref="B7:B9"/>
  </mergeCells>
  <printOptions horizontalCentered="1"/>
  <pageMargins left="0.39370078740157483" right="0.39370078740157483" top="1.3779527559055118" bottom="0.86614173228346458" header="0.39370078740157483" footer="0.59055118110236227"/>
  <pageSetup scale="45" fitToHeight="0" orientation="landscape" r:id="rId1"/>
  <headerFooter scaleWithDoc="0">
    <oddHeader>&amp;L&amp;G&amp;R
&amp;G</oddHeader>
    <oddFooter>&amp;R&amp;G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B1:H26"/>
  <sheetViews>
    <sheetView showGridLines="0" view="pageBreakPreview" topLeftCell="A8" zoomScaleNormal="90" zoomScaleSheetLayoutView="100" workbookViewId="0">
      <selection activeCell="G30" sqref="G30"/>
    </sheetView>
  </sheetViews>
  <sheetFormatPr baseColWidth="10" defaultColWidth="11.44140625" defaultRowHeight="13.8"/>
  <cols>
    <col min="1" max="1" width="0.88671875" style="50" customWidth="1"/>
    <col min="2" max="5" width="24.44140625" style="50" customWidth="1"/>
    <col min="6" max="6" width="36.88671875" style="50" customWidth="1"/>
    <col min="7" max="7" width="24.88671875" style="50" customWidth="1"/>
    <col min="8" max="8" width="20.6640625" style="50" hidden="1" customWidth="1"/>
    <col min="9" max="16384" width="11.44140625" style="50"/>
  </cols>
  <sheetData>
    <row r="1" spans="2:8" ht="14.4" customHeight="1"/>
    <row r="2" spans="2:8" ht="27" customHeight="1">
      <c r="B2" s="543" t="s">
        <v>74</v>
      </c>
      <c r="C2" s="543"/>
      <c r="D2" s="543"/>
      <c r="E2" s="543"/>
      <c r="F2" s="543"/>
      <c r="G2" s="543"/>
    </row>
    <row r="3" spans="2:8" ht="3" customHeight="1">
      <c r="B3" s="64"/>
      <c r="C3" s="64"/>
      <c r="D3" s="64"/>
      <c r="E3" s="64"/>
      <c r="F3" s="64"/>
      <c r="G3" s="64"/>
    </row>
    <row r="4" spans="2:8" ht="17.25" customHeight="1">
      <c r="B4" s="482" t="s">
        <v>75</v>
      </c>
      <c r="C4" s="482"/>
      <c r="D4" s="544" t="s">
        <v>214</v>
      </c>
      <c r="E4" s="545"/>
      <c r="F4" s="545"/>
      <c r="G4" s="545"/>
    </row>
    <row r="5" spans="2:8" ht="17.25" customHeight="1">
      <c r="B5" s="482" t="s">
        <v>81</v>
      </c>
      <c r="C5" s="482"/>
      <c r="D5" s="544" t="s">
        <v>215</v>
      </c>
      <c r="E5" s="545"/>
      <c r="F5" s="545"/>
      <c r="G5" s="545"/>
    </row>
    <row r="6" spans="2:8" ht="3" customHeight="1">
      <c r="B6" s="542"/>
      <c r="C6" s="542"/>
      <c r="D6" s="542"/>
      <c r="E6" s="542"/>
      <c r="F6" s="542"/>
      <c r="G6" s="542"/>
    </row>
    <row r="7" spans="2:8" ht="34.5" customHeight="1">
      <c r="B7" s="536" t="s">
        <v>189</v>
      </c>
      <c r="C7" s="538"/>
      <c r="D7" s="538"/>
      <c r="E7" s="538"/>
      <c r="F7" s="538"/>
      <c r="G7" s="538"/>
    </row>
    <row r="8" spans="2:8" ht="44.25" customHeight="1">
      <c r="B8" s="537" t="s">
        <v>11</v>
      </c>
      <c r="C8" s="537"/>
      <c r="D8" s="537" t="s">
        <v>1</v>
      </c>
      <c r="E8" s="537"/>
      <c r="F8" s="537" t="s">
        <v>83</v>
      </c>
      <c r="G8" s="537"/>
    </row>
    <row r="9" spans="2:8" ht="38.4" customHeight="1">
      <c r="B9" s="539">
        <v>2886833942</v>
      </c>
      <c r="C9" s="539"/>
      <c r="D9" s="540">
        <v>2925358227.0200005</v>
      </c>
      <c r="E9" s="540"/>
      <c r="F9" s="541">
        <f>+H12</f>
        <v>1.3344821972444599E-2</v>
      </c>
      <c r="G9" s="541"/>
      <c r="H9" s="334">
        <f>+D9-B9</f>
        <v>38524285.020000458</v>
      </c>
    </row>
    <row r="10" spans="2:8" ht="3" customHeight="1">
      <c r="B10" s="199"/>
      <c r="C10" s="199"/>
      <c r="D10" s="199"/>
      <c r="E10" s="200"/>
      <c r="F10" s="200"/>
      <c r="G10" s="201"/>
    </row>
    <row r="11" spans="2:8" ht="15" customHeight="1">
      <c r="B11" s="536" t="s">
        <v>84</v>
      </c>
      <c r="C11" s="536" t="s">
        <v>190</v>
      </c>
      <c r="D11" s="536" t="s">
        <v>191</v>
      </c>
      <c r="E11" s="536" t="s">
        <v>85</v>
      </c>
      <c r="F11" s="536" t="s">
        <v>192</v>
      </c>
      <c r="G11" s="536" t="s">
        <v>193</v>
      </c>
    </row>
    <row r="12" spans="2:8" ht="15" customHeight="1">
      <c r="B12" s="536"/>
      <c r="C12" s="536"/>
      <c r="D12" s="536"/>
      <c r="E12" s="536"/>
      <c r="F12" s="536"/>
      <c r="G12" s="536"/>
      <c r="H12" s="335">
        <f>+H9/B9</f>
        <v>1.3344821972444599E-2</v>
      </c>
    </row>
    <row r="13" spans="2:8" ht="15" customHeight="1">
      <c r="B13" s="537"/>
      <c r="C13" s="537"/>
      <c r="D13" s="537"/>
      <c r="E13" s="537"/>
      <c r="F13" s="537"/>
      <c r="G13" s="537"/>
    </row>
    <row r="14" spans="2:8">
      <c r="B14" s="358"/>
      <c r="C14" s="358"/>
      <c r="D14" s="336"/>
      <c r="E14" s="336"/>
      <c r="F14" s="337"/>
      <c r="G14" s="359"/>
    </row>
    <row r="15" spans="2:8">
      <c r="B15" s="358"/>
      <c r="C15" s="358"/>
      <c r="D15" s="336"/>
      <c r="E15" s="336"/>
      <c r="F15" s="337"/>
      <c r="G15" s="359"/>
    </row>
    <row r="16" spans="2:8">
      <c r="B16" s="358"/>
      <c r="C16" s="358"/>
      <c r="D16" s="336"/>
      <c r="E16" s="336"/>
      <c r="F16" s="337"/>
      <c r="G16" s="359"/>
    </row>
    <row r="17" spans="2:7">
      <c r="B17" s="358"/>
      <c r="C17" s="358"/>
      <c r="D17" s="336"/>
      <c r="E17" s="336"/>
      <c r="F17" s="337"/>
      <c r="G17" s="359"/>
    </row>
    <row r="18" spans="2:7">
      <c r="B18" s="358"/>
      <c r="C18" s="358"/>
      <c r="D18" s="336"/>
      <c r="E18" s="336"/>
      <c r="F18" s="337"/>
      <c r="G18" s="359"/>
    </row>
    <row r="19" spans="2:7">
      <c r="B19" s="358"/>
      <c r="C19" s="358"/>
      <c r="D19" s="336"/>
      <c r="E19" s="336"/>
      <c r="F19" s="337"/>
      <c r="G19" s="359"/>
    </row>
    <row r="20" spans="2:7">
      <c r="B20" s="358"/>
      <c r="C20" s="358"/>
      <c r="D20" s="336"/>
      <c r="E20" s="336"/>
      <c r="F20" s="337"/>
      <c r="G20" s="359"/>
    </row>
    <row r="21" spans="2:7">
      <c r="B21" s="358"/>
      <c r="C21" s="358"/>
      <c r="D21" s="336"/>
      <c r="E21" s="336"/>
      <c r="F21" s="337"/>
      <c r="G21" s="359"/>
    </row>
    <row r="22" spans="2:7">
      <c r="B22" s="358"/>
      <c r="C22" s="358"/>
      <c r="D22" s="336"/>
      <c r="E22" s="336"/>
      <c r="F22" s="337"/>
      <c r="G22" s="359"/>
    </row>
    <row r="23" spans="2:7">
      <c r="B23" s="358"/>
      <c r="C23" s="358"/>
      <c r="D23" s="336"/>
      <c r="E23" s="336"/>
      <c r="F23" s="337"/>
      <c r="G23" s="359"/>
    </row>
    <row r="24" spans="2:7">
      <c r="B24" s="358"/>
      <c r="C24" s="358"/>
      <c r="D24" s="336"/>
      <c r="E24" s="336"/>
      <c r="F24" s="337"/>
      <c r="G24" s="359"/>
    </row>
    <row r="25" spans="2:7">
      <c r="B25" s="358"/>
      <c r="C25" s="358"/>
      <c r="D25" s="336"/>
      <c r="E25" s="336"/>
      <c r="F25" s="337"/>
      <c r="G25" s="359"/>
    </row>
    <row r="26" spans="2:7">
      <c r="B26" s="358"/>
      <c r="C26" s="358"/>
      <c r="D26" s="336"/>
      <c r="E26" s="336"/>
      <c r="F26" s="337"/>
      <c r="G26" s="359"/>
    </row>
  </sheetData>
  <sheetProtection formatColumns="0" formatRows="0" insertColumns="0"/>
  <mergeCells count="19">
    <mergeCell ref="B6:G6"/>
    <mergeCell ref="B2:G2"/>
    <mergeCell ref="B4:C4"/>
    <mergeCell ref="D4:G4"/>
    <mergeCell ref="B5:C5"/>
    <mergeCell ref="D5:G5"/>
    <mergeCell ref="G11:G13"/>
    <mergeCell ref="B7:G7"/>
    <mergeCell ref="B8:C8"/>
    <mergeCell ref="D8:E8"/>
    <mergeCell ref="F8:G8"/>
    <mergeCell ref="B9:C9"/>
    <mergeCell ref="D9:E9"/>
    <mergeCell ref="F9:G9"/>
    <mergeCell ref="B11:B13"/>
    <mergeCell ref="C11:C13"/>
    <mergeCell ref="D11:D13"/>
    <mergeCell ref="E11:E13"/>
    <mergeCell ref="F11:F13"/>
  </mergeCells>
  <conditionalFormatting sqref="B5:B6">
    <cfRule type="cellIs" dxfId="12" priority="1" stopIfTrue="1" operator="equal">
      <formula>"VAYA A LA HOJA INICIO Y SELECIONE EL PERIODO CORRESPONDIENTE A ESTE INFORME"</formula>
    </cfRule>
  </conditionalFormatting>
  <printOptions horizontalCentered="1"/>
  <pageMargins left="0.39370078740157483" right="0.39370078740157483" top="1.3779527559055118" bottom="0.86614173228346458" header="0.39370078740157483" footer="0.59055118110236227"/>
  <pageSetup scale="82" fitToHeight="0" orientation="landscape" r:id="rId1"/>
  <headerFooter scaleWithDoc="0">
    <oddHeader>&amp;L&amp;G&amp;R
&amp;G</oddHeader>
    <oddFooter>&amp;R&amp;G</oddFooter>
  </headerFooter>
  <colBreaks count="1" manualBreakCount="1">
    <brk id="6" max="1048575" man="1"/>
  </colBreak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3">
    <tabColor rgb="FF92D050"/>
    <pageSetUpPr fitToPage="1"/>
  </sheetPr>
  <dimension ref="A1:S35"/>
  <sheetViews>
    <sheetView showGridLines="0" view="pageBreakPreview" zoomScaleNormal="70" zoomScaleSheetLayoutView="100" workbookViewId="0">
      <selection activeCell="F21" sqref="F21"/>
    </sheetView>
  </sheetViews>
  <sheetFormatPr baseColWidth="10" defaultColWidth="11.44140625" defaultRowHeight="13.8"/>
  <cols>
    <col min="1" max="1" width="0.88671875" style="1" customWidth="1"/>
    <col min="2" max="2" width="34.44140625" style="3" customWidth="1"/>
    <col min="3" max="3" width="35.6640625" style="1" customWidth="1"/>
    <col min="4" max="4" width="15.33203125" style="1" customWidth="1"/>
    <col min="5" max="5" width="16.33203125" style="1" customWidth="1"/>
    <col min="6" max="6" width="20.6640625" style="1" customWidth="1"/>
    <col min="7" max="7" width="45.6640625" style="1" customWidth="1"/>
    <col min="8" max="8" width="1.6640625" style="1" customWidth="1"/>
    <col min="9" max="16384" width="11.44140625" style="1"/>
  </cols>
  <sheetData>
    <row r="1" spans="1:19" ht="14.4" customHeight="1"/>
    <row r="2" spans="1:19" ht="35.1" customHeight="1">
      <c r="B2" s="443" t="s">
        <v>6</v>
      </c>
      <c r="C2" s="443"/>
      <c r="D2" s="443"/>
      <c r="E2" s="443"/>
      <c r="F2" s="443"/>
      <c r="G2" s="443"/>
    </row>
    <row r="3" spans="1:19" ht="3" customHeight="1">
      <c r="B3" s="20"/>
      <c r="C3" s="9"/>
      <c r="D3" s="9"/>
      <c r="E3" s="9"/>
      <c r="F3" s="9"/>
      <c r="G3" s="9"/>
    </row>
    <row r="4" spans="1:19" ht="19.95" customHeight="1">
      <c r="B4" s="117" t="s">
        <v>75</v>
      </c>
      <c r="C4" s="440" t="s">
        <v>214</v>
      </c>
      <c r="D4" s="440"/>
      <c r="E4" s="440"/>
      <c r="F4" s="440"/>
      <c r="G4" s="440"/>
    </row>
    <row r="5" spans="1:19" ht="19.2" customHeight="1">
      <c r="B5" s="118" t="s">
        <v>79</v>
      </c>
      <c r="C5" s="440" t="s">
        <v>215</v>
      </c>
      <c r="D5" s="440"/>
      <c r="E5" s="440"/>
      <c r="F5" s="440"/>
      <c r="G5" s="440"/>
    </row>
    <row r="6" spans="1:19" ht="3" customHeight="1">
      <c r="B6" s="1"/>
      <c r="C6" s="22"/>
      <c r="D6" s="23"/>
      <c r="E6" s="23"/>
      <c r="F6" s="23"/>
      <c r="G6" s="23"/>
    </row>
    <row r="7" spans="1:19" s="10" customFormat="1" ht="25.35" customHeight="1">
      <c r="B7" s="119" t="s">
        <v>69</v>
      </c>
      <c r="C7" s="444" t="s">
        <v>86</v>
      </c>
      <c r="D7" s="444" t="s">
        <v>0</v>
      </c>
      <c r="E7" s="444"/>
      <c r="F7" s="444" t="s">
        <v>89</v>
      </c>
      <c r="G7" s="547" t="s">
        <v>90</v>
      </c>
    </row>
    <row r="8" spans="1:19" s="10" customFormat="1" ht="27" customHeight="1">
      <c r="B8" s="120" t="s">
        <v>132</v>
      </c>
      <c r="C8" s="546"/>
      <c r="D8" s="110" t="s">
        <v>87</v>
      </c>
      <c r="E8" s="110" t="s">
        <v>88</v>
      </c>
      <c r="F8" s="546"/>
      <c r="G8" s="548"/>
    </row>
    <row r="9" spans="1:19" ht="15" customHeight="1">
      <c r="B9" s="250"/>
      <c r="C9" s="251"/>
      <c r="D9" s="251"/>
      <c r="E9" s="251"/>
      <c r="F9" s="252"/>
      <c r="G9" s="253"/>
    </row>
    <row r="10" spans="1:19" ht="15" customHeight="1">
      <c r="B10" s="250"/>
      <c r="C10" s="116"/>
      <c r="D10" s="116"/>
      <c r="E10" s="116"/>
      <c r="F10" s="254"/>
      <c r="G10" s="116"/>
    </row>
    <row r="11" spans="1:19" ht="15" customHeight="1">
      <c r="B11" s="250"/>
      <c r="C11" s="116"/>
      <c r="D11" s="116"/>
      <c r="E11" s="116"/>
      <c r="F11" s="254"/>
      <c r="G11" s="116"/>
    </row>
    <row r="12" spans="1:19" ht="15" customHeight="1">
      <c r="B12" s="250"/>
      <c r="C12" s="116"/>
      <c r="D12" s="116"/>
      <c r="E12" s="116"/>
      <c r="F12" s="254"/>
      <c r="G12" s="116"/>
    </row>
    <row r="13" spans="1:19" ht="15" customHeight="1">
      <c r="A13" s="51"/>
      <c r="B13" s="250"/>
      <c r="C13" s="116"/>
      <c r="D13" s="116"/>
      <c r="E13" s="255"/>
      <c r="F13" s="256"/>
      <c r="G13" s="116"/>
      <c r="H13" s="51"/>
      <c r="I13" s="51"/>
      <c r="J13" s="51"/>
      <c r="K13" s="51"/>
      <c r="L13" s="51"/>
      <c r="M13" s="51"/>
      <c r="N13" s="51"/>
      <c r="O13" s="51"/>
      <c r="P13" s="51"/>
      <c r="Q13" s="51"/>
      <c r="R13" s="51"/>
      <c r="S13" s="51"/>
    </row>
    <row r="14" spans="1:19" ht="15" customHeight="1">
      <c r="B14" s="250"/>
      <c r="C14" s="116"/>
      <c r="D14" s="116"/>
      <c r="E14" s="116"/>
      <c r="F14" s="254"/>
      <c r="G14" s="116"/>
    </row>
    <row r="15" spans="1:19" ht="15" customHeight="1">
      <c r="B15" s="250"/>
      <c r="C15" s="116"/>
      <c r="D15" s="116"/>
      <c r="E15" s="116"/>
      <c r="F15" s="254"/>
      <c r="G15" s="116"/>
    </row>
    <row r="16" spans="1:19" ht="15" customHeight="1">
      <c r="B16" s="250"/>
      <c r="C16" s="116"/>
      <c r="D16" s="116"/>
      <c r="E16" s="116"/>
      <c r="F16" s="254"/>
      <c r="G16" s="116"/>
    </row>
    <row r="17" spans="2:7" ht="15" customHeight="1">
      <c r="B17" s="250"/>
      <c r="C17" s="116"/>
      <c r="D17" s="116"/>
      <c r="E17" s="116"/>
      <c r="F17" s="254"/>
      <c r="G17" s="116"/>
    </row>
    <row r="18" spans="2:7" ht="15" customHeight="1">
      <c r="B18" s="250"/>
      <c r="C18" s="116"/>
      <c r="D18" s="116"/>
      <c r="E18" s="116"/>
      <c r="F18" s="254"/>
      <c r="G18" s="116"/>
    </row>
    <row r="19" spans="2:7" ht="15" customHeight="1">
      <c r="B19" s="250"/>
      <c r="C19" s="116"/>
      <c r="D19" s="116"/>
      <c r="E19" s="116"/>
      <c r="F19" s="254"/>
      <c r="G19" s="116"/>
    </row>
    <row r="20" spans="2:7" ht="15" customHeight="1">
      <c r="B20" s="250"/>
      <c r="C20" s="116"/>
      <c r="D20" s="116"/>
      <c r="E20" s="116"/>
      <c r="F20" s="254"/>
      <c r="G20" s="116"/>
    </row>
    <row r="21" spans="2:7" ht="15" customHeight="1">
      <c r="B21" s="116"/>
      <c r="C21" s="116"/>
      <c r="D21" s="116"/>
      <c r="E21" s="116"/>
      <c r="F21" s="254"/>
      <c r="G21" s="116"/>
    </row>
    <row r="22" spans="2:7" ht="15" customHeight="1">
      <c r="B22" s="116"/>
      <c r="C22" s="116"/>
      <c r="D22" s="116"/>
      <c r="E22" s="116"/>
      <c r="F22" s="254"/>
      <c r="G22" s="116"/>
    </row>
    <row r="23" spans="2:7" ht="15" customHeight="1">
      <c r="B23" s="116"/>
      <c r="C23" s="116"/>
      <c r="D23" s="116"/>
      <c r="E23" s="116"/>
      <c r="F23" s="254"/>
      <c r="G23" s="116"/>
    </row>
    <row r="24" spans="2:7" ht="15" customHeight="1">
      <c r="B24" s="116"/>
      <c r="C24" s="116"/>
      <c r="D24" s="116"/>
      <c r="E24" s="116"/>
      <c r="F24" s="254"/>
      <c r="G24" s="116"/>
    </row>
    <row r="25" spans="2:7" ht="15" customHeight="1">
      <c r="B25" s="116"/>
      <c r="C25" s="116"/>
      <c r="D25" s="116"/>
      <c r="E25" s="116"/>
      <c r="F25" s="254"/>
      <c r="G25" s="116"/>
    </row>
    <row r="26" spans="2:7" ht="15" customHeight="1">
      <c r="B26" s="116"/>
      <c r="C26" s="116"/>
      <c r="D26" s="116"/>
      <c r="E26" s="116"/>
      <c r="F26" s="254"/>
      <c r="G26" s="116"/>
    </row>
    <row r="27" spans="2:7" ht="15" customHeight="1">
      <c r="B27" s="116"/>
      <c r="C27" s="116"/>
      <c r="D27" s="116"/>
      <c r="E27" s="116"/>
      <c r="F27" s="254"/>
      <c r="G27" s="116"/>
    </row>
    <row r="28" spans="2:7" ht="15" customHeight="1">
      <c r="B28" s="116"/>
      <c r="C28" s="116"/>
      <c r="D28" s="116"/>
      <c r="E28" s="116"/>
      <c r="F28" s="254"/>
      <c r="G28" s="116"/>
    </row>
    <row r="29" spans="2:7" ht="15" customHeight="1">
      <c r="B29" s="114"/>
      <c r="C29" s="95" t="s">
        <v>119</v>
      </c>
      <c r="D29" s="114"/>
      <c r="E29" s="114"/>
      <c r="F29" s="115"/>
      <c r="G29" s="116"/>
    </row>
    <row r="30" spans="2:7">
      <c r="B30" s="24"/>
      <c r="C30" s="12"/>
      <c r="D30" s="7"/>
      <c r="E30" s="7"/>
      <c r="F30" s="7"/>
    </row>
    <row r="31" spans="2:7">
      <c r="B31" s="24"/>
    </row>
    <row r="32" spans="2:7">
      <c r="B32" s="24"/>
      <c r="C32" s="13"/>
      <c r="E32" s="25"/>
      <c r="F32" s="25"/>
      <c r="G32" s="25"/>
    </row>
    <row r="33" spans="2:7">
      <c r="B33" s="24"/>
      <c r="C33" s="15"/>
      <c r="E33" s="26"/>
      <c r="F33" s="26"/>
      <c r="G33" s="26"/>
    </row>
    <row r="34" spans="2:7">
      <c r="B34" s="24"/>
    </row>
    <row r="35" spans="2:7">
      <c r="B35" s="1"/>
    </row>
  </sheetData>
  <mergeCells count="7">
    <mergeCell ref="B2:G2"/>
    <mergeCell ref="C4:G4"/>
    <mergeCell ref="C5:G5"/>
    <mergeCell ref="C7:C8"/>
    <mergeCell ref="D7:E7"/>
    <mergeCell ref="G7:G8"/>
    <mergeCell ref="F7:F8"/>
  </mergeCells>
  <phoneticPr fontId="0" type="noConversion"/>
  <conditionalFormatting sqref="B5">
    <cfRule type="cellIs" dxfId="11" priority="1" stopIfTrue="1" operator="equal">
      <formula>"VAYA A LA HOJA INICIO Y SELECIONE EL PERIODO CORRESPONDIENTE A ESTE INFORME"</formula>
    </cfRule>
  </conditionalFormatting>
  <conditionalFormatting sqref="B30:B34">
    <cfRule type="duplicateValues" dxfId="10" priority="7"/>
  </conditionalFormatting>
  <conditionalFormatting sqref="C5:C6">
    <cfRule type="cellIs" dxfId="9" priority="6" stopIfTrue="1" operator="equal">
      <formula>"VAYA A LA HOJA INICIO Y SELECIONE EL PERIODO CORRESPONDIENTE A ESTE INFORME"</formula>
    </cfRule>
  </conditionalFormatting>
  <dataValidations count="12">
    <dataValidation type="list" allowBlank="1" showInputMessage="1" showErrorMessage="1" sqref="B34" xr:uid="{00000000-0002-0000-1400-000000000000}">
      <formula1>OFFSET(INDIRECT(R24),0,0,R23,1)</formula1>
    </dataValidation>
    <dataValidation type="list" allowBlank="1" showInputMessage="1" showErrorMessage="1" sqref="B33" xr:uid="{00000000-0002-0000-1400-000001000000}">
      <formula1>OFFSET(INDIRECT(R24),0,0,R23,1)</formula1>
    </dataValidation>
    <dataValidation type="list" allowBlank="1" showInputMessage="1" showErrorMessage="1" sqref="B32" xr:uid="{00000000-0002-0000-1400-000002000000}">
      <formula1>OFFSET(INDIRECT(R24),0,0,R23,1)</formula1>
    </dataValidation>
    <dataValidation type="list" allowBlank="1" showInputMessage="1" showErrorMessage="1" sqref="B31" xr:uid="{00000000-0002-0000-1400-000003000000}">
      <formula1>OFFSET(INDIRECT(R24),0,0,R23,1)</formula1>
    </dataValidation>
    <dataValidation type="list" allowBlank="1" showInputMessage="1" showErrorMessage="1" sqref="B30" xr:uid="{00000000-0002-0000-1400-000004000000}">
      <formula1>OFFSET(INDIRECT(R24),0,0,R23,1)</formula1>
    </dataValidation>
    <dataValidation type="list" allowBlank="1" showInputMessage="1" showErrorMessage="1" sqref="B29" xr:uid="{00000000-0002-0000-1400-000005000000}">
      <formula1>OFFSET(INDIRECT(R24),0,0,R23,1)</formula1>
    </dataValidation>
    <dataValidation type="list" allowBlank="1" showInputMessage="1" showErrorMessage="1" sqref="B28" xr:uid="{00000000-0002-0000-1400-000006000000}">
      <formula1>OFFSET(INDIRECT(R24),0,0,R23,1)</formula1>
    </dataValidation>
    <dataValidation type="list" allowBlank="1" showInputMessage="1" showErrorMessage="1" sqref="B27" xr:uid="{00000000-0002-0000-1400-000007000000}">
      <formula1>OFFSET(INDIRECT(R24),0,0,R23,1)</formula1>
    </dataValidation>
    <dataValidation type="list" allowBlank="1" showInputMessage="1" showErrorMessage="1" sqref="B26" xr:uid="{00000000-0002-0000-1400-000008000000}">
      <formula1>OFFSET(INDIRECT(R24),0,0,R23,1)</formula1>
    </dataValidation>
    <dataValidation type="list" allowBlank="1" showInputMessage="1" showErrorMessage="1" sqref="B25" xr:uid="{00000000-0002-0000-1400-000009000000}">
      <formula1>OFFSET(INDIRECT(R24),0,0,R23,1)</formula1>
    </dataValidation>
    <dataValidation type="list" allowBlank="1" showInputMessage="1" showErrorMessage="1" sqref="B24" xr:uid="{00000000-0002-0000-1400-00000A000000}">
      <formula1>OFFSET(INDIRECT(R24),0,0,R23,1)</formula1>
    </dataValidation>
    <dataValidation type="list" allowBlank="1" showInputMessage="1" showErrorMessage="1" sqref="B22:B23" xr:uid="{00000000-0002-0000-1400-00000B000000}">
      <formula1>OFFSET(INDIRECT(R23),0,0,R22,1)</formula1>
    </dataValidation>
  </dataValidations>
  <printOptions horizontalCentered="1"/>
  <pageMargins left="0.39370078740157483" right="0.39370078740157483" top="1.3779527559055118" bottom="0.86614173228346458" header="0.39370078740157483" footer="0.59055118110236227"/>
  <pageSetup scale="78" fitToHeight="0" orientation="landscape" r:id="rId1"/>
  <headerFooter scaleWithDoc="0">
    <oddHeader>&amp;L&amp;G&amp;R
&amp;G</oddHeader>
    <oddFooter>&amp;R&amp;G</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4">
    <tabColor rgb="FF92D050"/>
    <pageSetUpPr fitToPage="1"/>
  </sheetPr>
  <dimension ref="A1:S108"/>
  <sheetViews>
    <sheetView showGridLines="0" view="pageBreakPreview" topLeftCell="A9" zoomScaleNormal="70" zoomScaleSheetLayoutView="100" workbookViewId="0">
      <selection activeCell="C12" sqref="C12"/>
    </sheetView>
  </sheetViews>
  <sheetFormatPr baseColWidth="10" defaultColWidth="11.44140625" defaultRowHeight="13.8"/>
  <cols>
    <col min="1" max="1" width="0.88671875" style="1" customWidth="1"/>
    <col min="2" max="2" width="34.6640625" style="3" customWidth="1"/>
    <col min="3" max="3" width="40.6640625" style="1" customWidth="1"/>
    <col min="4" max="5" width="13.6640625" style="1" customWidth="1"/>
    <col min="6" max="6" width="16.33203125" style="1" customWidth="1"/>
    <col min="7" max="7" width="13.6640625" style="1" customWidth="1"/>
    <col min="8" max="8" width="45.6640625" style="1" customWidth="1"/>
    <col min="9" max="9" width="2" style="1" customWidth="1"/>
    <col min="10" max="16384" width="11.44140625" style="1"/>
  </cols>
  <sheetData>
    <row r="1" spans="1:19" ht="14.4" customHeight="1"/>
    <row r="2" spans="1:19" ht="35.1" customHeight="1">
      <c r="B2" s="443" t="s">
        <v>7</v>
      </c>
      <c r="C2" s="443"/>
      <c r="D2" s="443"/>
      <c r="E2" s="443"/>
      <c r="F2" s="443"/>
      <c r="G2" s="443"/>
      <c r="H2" s="443"/>
    </row>
    <row r="3" spans="1:19" ht="3.6" customHeight="1">
      <c r="B3" s="20"/>
      <c r="C3" s="9"/>
      <c r="D3" s="9"/>
      <c r="E3" s="9"/>
      <c r="F3" s="9"/>
      <c r="G3" s="9"/>
      <c r="H3" s="9"/>
    </row>
    <row r="4" spans="1:19" ht="20.100000000000001" customHeight="1">
      <c r="B4" s="121" t="s">
        <v>75</v>
      </c>
      <c r="C4" s="532" t="s">
        <v>214</v>
      </c>
      <c r="D4" s="532"/>
      <c r="E4" s="532"/>
      <c r="F4" s="532"/>
      <c r="G4" s="532"/>
      <c r="H4" s="532"/>
    </row>
    <row r="5" spans="1:19" ht="20.100000000000001" customHeight="1">
      <c r="B5" s="118" t="s">
        <v>81</v>
      </c>
      <c r="C5" s="532" t="s">
        <v>215</v>
      </c>
      <c r="D5" s="532"/>
      <c r="E5" s="532"/>
      <c r="F5" s="532"/>
      <c r="G5" s="532"/>
      <c r="H5" s="532"/>
    </row>
    <row r="6" spans="1:19" ht="3" customHeight="1">
      <c r="B6" s="1"/>
      <c r="C6" s="468"/>
      <c r="D6" s="468"/>
      <c r="E6" s="468"/>
      <c r="F6" s="468"/>
      <c r="G6" s="468"/>
      <c r="H6" s="468"/>
    </row>
    <row r="7" spans="1:19" s="10" customFormat="1" ht="25.35" customHeight="1">
      <c r="B7" s="119" t="s">
        <v>69</v>
      </c>
      <c r="C7" s="444" t="s">
        <v>91</v>
      </c>
      <c r="D7" s="444" t="s">
        <v>14</v>
      </c>
      <c r="E7" s="444"/>
      <c r="F7" s="444"/>
      <c r="G7" s="444"/>
      <c r="H7" s="547" t="s">
        <v>96</v>
      </c>
    </row>
    <row r="8" spans="1:19" s="10" customFormat="1" ht="43.5" customHeight="1">
      <c r="B8" s="120" t="s">
        <v>124</v>
      </c>
      <c r="C8" s="546"/>
      <c r="D8" s="110" t="s">
        <v>92</v>
      </c>
      <c r="E8" s="110" t="s">
        <v>93</v>
      </c>
      <c r="F8" s="110" t="s">
        <v>94</v>
      </c>
      <c r="G8" s="110" t="s">
        <v>95</v>
      </c>
      <c r="H8" s="548"/>
    </row>
    <row r="9" spans="1:19" ht="18" customHeight="1">
      <c r="B9" s="250"/>
      <c r="C9" s="251"/>
      <c r="D9" s="251"/>
      <c r="E9" s="251"/>
      <c r="F9" s="251"/>
      <c r="G9" s="251"/>
      <c r="H9" s="253"/>
    </row>
    <row r="10" spans="1:19" ht="18" customHeight="1">
      <c r="B10" s="250"/>
      <c r="C10" s="116"/>
      <c r="D10" s="116"/>
      <c r="E10" s="116"/>
      <c r="F10" s="116"/>
      <c r="G10" s="116"/>
      <c r="H10" s="116"/>
    </row>
    <row r="11" spans="1:19" ht="18" customHeight="1">
      <c r="B11" s="250"/>
      <c r="C11" s="116"/>
      <c r="D11" s="116"/>
      <c r="E11" s="116"/>
      <c r="F11" s="116"/>
      <c r="G11" s="116"/>
      <c r="H11" s="116"/>
    </row>
    <row r="12" spans="1:19" ht="18" customHeight="1">
      <c r="B12" s="250"/>
      <c r="C12" s="116"/>
      <c r="D12" s="116"/>
      <c r="E12" s="116"/>
      <c r="F12" s="116"/>
      <c r="G12" s="116"/>
      <c r="H12" s="116"/>
    </row>
    <row r="13" spans="1:19" ht="18" customHeight="1">
      <c r="A13" s="51"/>
      <c r="B13" s="250"/>
      <c r="C13" s="116"/>
      <c r="D13" s="116"/>
      <c r="E13" s="116"/>
      <c r="F13" s="116"/>
      <c r="G13" s="116"/>
      <c r="H13" s="116"/>
      <c r="I13" s="51"/>
      <c r="J13" s="51"/>
      <c r="K13" s="51"/>
      <c r="L13" s="51"/>
      <c r="M13" s="51"/>
      <c r="N13" s="51"/>
      <c r="O13" s="51"/>
      <c r="P13" s="51"/>
      <c r="Q13" s="51"/>
      <c r="R13" s="51"/>
      <c r="S13" s="51"/>
    </row>
    <row r="14" spans="1:19" ht="18" customHeight="1">
      <c r="B14" s="250"/>
      <c r="C14" s="116"/>
      <c r="D14" s="116"/>
      <c r="E14" s="116"/>
      <c r="F14" s="116"/>
      <c r="G14" s="116"/>
      <c r="H14" s="116"/>
    </row>
    <row r="15" spans="1:19" ht="18" customHeight="1">
      <c r="B15" s="250"/>
      <c r="C15" s="116"/>
      <c r="D15" s="116"/>
      <c r="E15" s="116"/>
      <c r="F15" s="116"/>
      <c r="G15" s="116"/>
      <c r="H15" s="116"/>
    </row>
    <row r="16" spans="1:19" ht="18" customHeight="1">
      <c r="B16" s="250"/>
      <c r="C16" s="116"/>
      <c r="D16" s="116"/>
      <c r="E16" s="116"/>
      <c r="F16" s="116"/>
      <c r="G16" s="116"/>
      <c r="H16" s="116"/>
    </row>
    <row r="17" spans="2:8" ht="18" customHeight="1">
      <c r="B17" s="250"/>
      <c r="C17" s="116"/>
      <c r="D17" s="116"/>
      <c r="E17" s="116"/>
      <c r="F17" s="116"/>
      <c r="G17" s="116"/>
      <c r="H17" s="116"/>
    </row>
    <row r="18" spans="2:8" ht="18" customHeight="1">
      <c r="B18" s="250"/>
      <c r="C18" s="116"/>
      <c r="D18" s="116"/>
      <c r="E18" s="116"/>
      <c r="F18" s="116"/>
      <c r="G18" s="116"/>
      <c r="H18" s="116"/>
    </row>
    <row r="19" spans="2:8" ht="18" customHeight="1">
      <c r="B19" s="250"/>
      <c r="C19" s="116"/>
      <c r="D19" s="116"/>
      <c r="E19" s="116"/>
      <c r="F19" s="116"/>
      <c r="G19" s="116"/>
      <c r="H19" s="116"/>
    </row>
    <row r="20" spans="2:8" ht="18" customHeight="1">
      <c r="B20" s="250"/>
      <c r="C20" s="116"/>
      <c r="D20" s="116"/>
      <c r="E20" s="116"/>
      <c r="F20" s="116"/>
      <c r="G20" s="116"/>
      <c r="H20" s="116"/>
    </row>
    <row r="21" spans="2:8" ht="18" customHeight="1">
      <c r="B21" s="116"/>
      <c r="C21" s="116"/>
      <c r="D21" s="116"/>
      <c r="E21" s="116"/>
      <c r="F21" s="116"/>
      <c r="G21" s="116"/>
      <c r="H21" s="116"/>
    </row>
    <row r="22" spans="2:8" ht="18" customHeight="1">
      <c r="B22" s="116"/>
      <c r="C22" s="116"/>
      <c r="D22" s="116"/>
      <c r="E22" s="116"/>
      <c r="F22" s="116"/>
      <c r="G22" s="116"/>
      <c r="H22" s="116"/>
    </row>
    <row r="23" spans="2:8" ht="18" customHeight="1">
      <c r="B23" s="116"/>
      <c r="C23" s="116"/>
      <c r="D23" s="116"/>
      <c r="E23" s="116"/>
      <c r="F23" s="116"/>
      <c r="G23" s="116"/>
      <c r="H23" s="116"/>
    </row>
    <row r="24" spans="2:8" ht="18" customHeight="1">
      <c r="B24" s="116"/>
      <c r="C24" s="116"/>
      <c r="D24" s="116"/>
      <c r="E24" s="116"/>
      <c r="F24" s="116"/>
      <c r="G24" s="116"/>
      <c r="H24" s="116"/>
    </row>
    <row r="25" spans="2:8" ht="18" customHeight="1">
      <c r="B25" s="116"/>
      <c r="C25" s="116"/>
      <c r="D25" s="116"/>
      <c r="E25" s="116"/>
      <c r="F25" s="116"/>
      <c r="G25" s="116"/>
      <c r="H25" s="116"/>
    </row>
    <row r="26" spans="2:8" ht="18" customHeight="1">
      <c r="B26" s="114"/>
      <c r="C26" s="95" t="s">
        <v>82</v>
      </c>
      <c r="D26" s="115"/>
      <c r="E26" s="115"/>
      <c r="F26" s="115"/>
      <c r="G26" s="115"/>
      <c r="H26" s="116"/>
    </row>
    <row r="27" spans="2:8">
      <c r="B27" s="24"/>
    </row>
    <row r="28" spans="2:8">
      <c r="B28" s="24"/>
    </row>
    <row r="29" spans="2:8">
      <c r="B29" s="24"/>
    </row>
    <row r="30" spans="2:8">
      <c r="B30" s="24"/>
    </row>
    <row r="31" spans="2:8">
      <c r="B31" s="24"/>
    </row>
    <row r="32" spans="2:8">
      <c r="B32" s="24"/>
    </row>
    <row r="33" spans="2:2">
      <c r="B33" s="24"/>
    </row>
    <row r="34" spans="2:2">
      <c r="B34" s="24"/>
    </row>
    <row r="35" spans="2:2">
      <c r="B35" s="24"/>
    </row>
    <row r="36" spans="2:2">
      <c r="B36" s="24"/>
    </row>
    <row r="37" spans="2:2">
      <c r="B37" s="24"/>
    </row>
    <row r="38" spans="2:2">
      <c r="B38" s="24"/>
    </row>
    <row r="39" spans="2:2">
      <c r="B39" s="24"/>
    </row>
    <row r="40" spans="2:2">
      <c r="B40" s="24"/>
    </row>
    <row r="41" spans="2:2">
      <c r="B41" s="24"/>
    </row>
    <row r="42" spans="2:2">
      <c r="B42" s="24"/>
    </row>
    <row r="43" spans="2:2">
      <c r="B43" s="24"/>
    </row>
    <row r="44" spans="2:2">
      <c r="B44" s="24"/>
    </row>
    <row r="45" spans="2:2">
      <c r="B45" s="24"/>
    </row>
    <row r="46" spans="2:2">
      <c r="B46" s="24"/>
    </row>
    <row r="47" spans="2:2">
      <c r="B47" s="24"/>
    </row>
    <row r="48" spans="2:2">
      <c r="B48" s="24"/>
    </row>
    <row r="49" spans="2:2">
      <c r="B49" s="24"/>
    </row>
    <row r="50" spans="2:2">
      <c r="B50" s="24"/>
    </row>
    <row r="51" spans="2:2">
      <c r="B51" s="24"/>
    </row>
    <row r="52" spans="2:2">
      <c r="B52" s="24"/>
    </row>
    <row r="53" spans="2:2">
      <c r="B53" s="24"/>
    </row>
    <row r="54" spans="2:2">
      <c r="B54" s="24"/>
    </row>
    <row r="55" spans="2:2">
      <c r="B55" s="27"/>
    </row>
    <row r="56" spans="2:2">
      <c r="B56" s="27"/>
    </row>
    <row r="57" spans="2:2">
      <c r="B57" s="27"/>
    </row>
    <row r="58" spans="2:2">
      <c r="B58" s="27"/>
    </row>
    <row r="59" spans="2:2">
      <c r="B59" s="27"/>
    </row>
    <row r="60" spans="2:2">
      <c r="B60" s="27"/>
    </row>
    <row r="61" spans="2:2">
      <c r="B61" s="27"/>
    </row>
    <row r="62" spans="2:2">
      <c r="B62" s="27"/>
    </row>
    <row r="63" spans="2:2">
      <c r="B63" s="27"/>
    </row>
    <row r="64" spans="2:2">
      <c r="B64" s="27"/>
    </row>
    <row r="65" spans="2:2">
      <c r="B65" s="27"/>
    </row>
    <row r="66" spans="2:2">
      <c r="B66" s="27"/>
    </row>
    <row r="67" spans="2:2">
      <c r="B67" s="27"/>
    </row>
    <row r="68" spans="2:2">
      <c r="B68" s="27"/>
    </row>
    <row r="69" spans="2:2">
      <c r="B69" s="27"/>
    </row>
    <row r="70" spans="2:2">
      <c r="B70" s="27"/>
    </row>
    <row r="71" spans="2:2">
      <c r="B71" s="27"/>
    </row>
    <row r="72" spans="2:2">
      <c r="B72" s="27"/>
    </row>
    <row r="73" spans="2:2">
      <c r="B73" s="27"/>
    </row>
    <row r="74" spans="2:2">
      <c r="B74" s="27"/>
    </row>
    <row r="75" spans="2:2">
      <c r="B75" s="27"/>
    </row>
    <row r="76" spans="2:2">
      <c r="B76" s="27"/>
    </row>
    <row r="77" spans="2:2">
      <c r="B77" s="27"/>
    </row>
    <row r="78" spans="2:2">
      <c r="B78" s="27"/>
    </row>
    <row r="79" spans="2:2">
      <c r="B79" s="27"/>
    </row>
    <row r="80" spans="2:2">
      <c r="B80" s="27"/>
    </row>
    <row r="81" spans="2:2">
      <c r="B81" s="27"/>
    </row>
    <row r="82" spans="2:2">
      <c r="B82" s="27"/>
    </row>
    <row r="83" spans="2:2">
      <c r="B83" s="27"/>
    </row>
    <row r="84" spans="2:2">
      <c r="B84" s="27"/>
    </row>
    <row r="85" spans="2:2">
      <c r="B85" s="27"/>
    </row>
    <row r="86" spans="2:2">
      <c r="B86" s="27"/>
    </row>
    <row r="87" spans="2:2">
      <c r="B87" s="27"/>
    </row>
    <row r="88" spans="2:2">
      <c r="B88" s="27"/>
    </row>
    <row r="89" spans="2:2">
      <c r="B89" s="27"/>
    </row>
    <row r="90" spans="2:2">
      <c r="B90" s="27"/>
    </row>
    <row r="91" spans="2:2">
      <c r="B91" s="27"/>
    </row>
    <row r="92" spans="2:2">
      <c r="B92" s="27"/>
    </row>
    <row r="93" spans="2:2">
      <c r="B93" s="27"/>
    </row>
    <row r="94" spans="2:2">
      <c r="B94" s="27"/>
    </row>
    <row r="95" spans="2:2">
      <c r="B95" s="27"/>
    </row>
    <row r="96" spans="2:2">
      <c r="B96" s="27"/>
    </row>
    <row r="97" spans="2:2">
      <c r="B97" s="27"/>
    </row>
    <row r="98" spans="2:2">
      <c r="B98" s="27"/>
    </row>
    <row r="99" spans="2:2">
      <c r="B99" s="27"/>
    </row>
    <row r="100" spans="2:2">
      <c r="B100" s="27"/>
    </row>
    <row r="101" spans="2:2">
      <c r="B101" s="28"/>
    </row>
    <row r="102" spans="2:2">
      <c r="B102" s="1"/>
    </row>
    <row r="103" spans="2:2">
      <c r="B103" s="1"/>
    </row>
    <row r="104" spans="2:2">
      <c r="B104" s="1"/>
    </row>
    <row r="105" spans="2:2">
      <c r="B105" s="1"/>
    </row>
    <row r="106" spans="2:2">
      <c r="B106" s="1"/>
    </row>
    <row r="107" spans="2:2">
      <c r="B107" s="1"/>
    </row>
    <row r="108" spans="2:2">
      <c r="B108" s="1"/>
    </row>
  </sheetData>
  <mergeCells count="7">
    <mergeCell ref="B2:H2"/>
    <mergeCell ref="C4:H4"/>
    <mergeCell ref="C5:H5"/>
    <mergeCell ref="C7:C8"/>
    <mergeCell ref="H7:H8"/>
    <mergeCell ref="D7:G7"/>
    <mergeCell ref="C6:H6"/>
  </mergeCells>
  <phoneticPr fontId="0" type="noConversion"/>
  <conditionalFormatting sqref="B27:B39">
    <cfRule type="duplicateValues" dxfId="8" priority="3"/>
  </conditionalFormatting>
  <conditionalFormatting sqref="B40">
    <cfRule type="duplicateValues" dxfId="7" priority="1"/>
  </conditionalFormatting>
  <conditionalFormatting sqref="B41:B101">
    <cfRule type="duplicateValues" dxfId="6" priority="2"/>
  </conditionalFormatting>
  <dataValidations count="21">
    <dataValidation type="list" allowBlank="1" showInputMessage="1" showErrorMessage="1" sqref="B22:B23" xr:uid="{00000000-0002-0000-1500-000000000000}">
      <formula1>OFFSET(INDIRECT(R23),0,0,R22,1)</formula1>
    </dataValidation>
    <dataValidation type="list" allowBlank="1" showInputMessage="1" showErrorMessage="1" sqref="B24" xr:uid="{00000000-0002-0000-1500-000001000000}">
      <formula1>OFFSET(INDIRECT(R24),0,0,R23,1)</formula1>
    </dataValidation>
    <dataValidation type="list" allowBlank="1" showInputMessage="1" showErrorMessage="1" sqref="B25" xr:uid="{00000000-0002-0000-1500-000002000000}">
      <formula1>OFFSET(INDIRECT(R24),0,0,R23,1)</formula1>
    </dataValidation>
    <dataValidation type="list" allowBlank="1" showInputMessage="1" showErrorMessage="1" sqref="B26" xr:uid="{00000000-0002-0000-1500-000003000000}">
      <formula1>OFFSET(INDIRECT(R24),0,0,R23,1)</formula1>
    </dataValidation>
    <dataValidation type="list" allowBlank="1" showInputMessage="1" showErrorMessage="1" sqref="B27" xr:uid="{00000000-0002-0000-1500-000004000000}">
      <formula1>OFFSET(INDIRECT(R24),0,0,R23,1)</formula1>
    </dataValidation>
    <dataValidation type="list" allowBlank="1" showInputMessage="1" showErrorMessage="1" sqref="B28" xr:uid="{00000000-0002-0000-1500-000005000000}">
      <formula1>OFFSET(INDIRECT(R24),0,0,R23,1)</formula1>
    </dataValidation>
    <dataValidation type="list" allowBlank="1" showInputMessage="1" showErrorMessage="1" sqref="B29" xr:uid="{00000000-0002-0000-1500-000006000000}">
      <formula1>OFFSET(INDIRECT(R24),0,0,R23,1)</formula1>
    </dataValidation>
    <dataValidation type="list" allowBlank="1" showInputMessage="1" showErrorMessage="1" sqref="B30" xr:uid="{00000000-0002-0000-1500-000007000000}">
      <formula1>OFFSET(INDIRECT(R24),0,0,R23,1)</formula1>
    </dataValidation>
    <dataValidation type="list" allowBlank="1" showInputMessage="1" showErrorMessage="1" sqref="B31" xr:uid="{00000000-0002-0000-1500-000008000000}">
      <formula1>OFFSET(INDIRECT(R24),0,0,R23,1)</formula1>
    </dataValidation>
    <dataValidation type="list" allowBlank="1" showInputMessage="1" showErrorMessage="1" sqref="B32" xr:uid="{00000000-0002-0000-1500-000009000000}">
      <formula1>OFFSET(INDIRECT(R24),0,0,R23,1)</formula1>
    </dataValidation>
    <dataValidation type="list" allowBlank="1" showInputMessage="1" showErrorMessage="1" sqref="B33" xr:uid="{00000000-0002-0000-1500-00000A000000}">
      <formula1>OFFSET(INDIRECT(R24),0,0,R23,1)</formula1>
    </dataValidation>
    <dataValidation type="list" allowBlank="1" showInputMessage="1" showErrorMessage="1" sqref="B34" xr:uid="{00000000-0002-0000-1500-00000B000000}">
      <formula1>OFFSET(INDIRECT(R24),0,0,R23,1)</formula1>
    </dataValidation>
    <dataValidation type="list" allowBlank="1" showInputMessage="1" showErrorMessage="1" sqref="B35" xr:uid="{00000000-0002-0000-1500-00000C000000}">
      <formula1>OFFSET(INDIRECT(R24),0,0,R23,1)</formula1>
    </dataValidation>
    <dataValidation type="list" allowBlank="1" showInputMessage="1" showErrorMessage="1" sqref="B36" xr:uid="{00000000-0002-0000-1500-00000D000000}">
      <formula1>OFFSET(INDIRECT(R24),0,0,R23,1)</formula1>
    </dataValidation>
    <dataValidation type="list" allowBlank="1" showInputMessage="1" showErrorMessage="1" sqref="B37" xr:uid="{00000000-0002-0000-1500-00000E000000}">
      <formula1>OFFSET(INDIRECT(R24),0,0,R23,1)</formula1>
    </dataValidation>
    <dataValidation type="list" allowBlank="1" showInputMessage="1" showErrorMessage="1" sqref="B38" xr:uid="{00000000-0002-0000-1500-00000F000000}">
      <formula1>OFFSET(INDIRECT(R24),0,0,R23,1)</formula1>
    </dataValidation>
    <dataValidation type="list" allowBlank="1" showInputMessage="1" showErrorMessage="1" sqref="B39:B41" xr:uid="{00000000-0002-0000-1500-000010000000}">
      <formula1>OFFSET(INDIRECT(R24),0,0,R23,1)</formula1>
    </dataValidation>
    <dataValidation type="list" allowBlank="1" showInputMessage="1" showErrorMessage="1" sqref="B45" xr:uid="{00000000-0002-0000-1500-000011000000}">
      <formula1>OFFSET(INDIRECT(R27),0,0,#REF!,1)</formula1>
    </dataValidation>
    <dataValidation type="list" allowBlank="1" showInputMessage="1" showErrorMessage="1" sqref="B42" xr:uid="{00000000-0002-0000-1500-000012000000}">
      <formula1>OFFSET(INDIRECT(#REF!),0,0,R26,1)</formula1>
    </dataValidation>
    <dataValidation type="list" allowBlank="1" showInputMessage="1" showErrorMessage="1" sqref="B46:B101" xr:uid="{00000000-0002-0000-1500-000013000000}">
      <formula1>OFFSET(INDIRECT(R28),0,0,R27,1)</formula1>
    </dataValidation>
    <dataValidation type="list" allowBlank="1" showInputMessage="1" showErrorMessage="1" sqref="B43:B44" xr:uid="{00000000-0002-0000-1500-000014000000}">
      <formula1>OFFSET(INDIRECT(#REF!),0,0,#REF!,1)</formula1>
    </dataValidation>
  </dataValidations>
  <printOptions horizontalCentered="1"/>
  <pageMargins left="0.39370078740157483" right="0.39370078740157483" top="1.3779527559055118" bottom="0.86614173228346458" header="0.39370078740157483" footer="0.59055118110236227"/>
  <pageSetup scale="69" fitToHeight="0" orientation="landscape" r:id="rId1"/>
  <headerFooter scaleWithDoc="0">
    <oddHeader>&amp;L&amp;G&amp;R
&amp;G</oddHeader>
    <oddFooter>&amp;R&amp;G</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6">
    <tabColor rgb="FF92D050"/>
    <pageSetUpPr fitToPage="1"/>
  </sheetPr>
  <dimension ref="A1:R29"/>
  <sheetViews>
    <sheetView showGridLines="0" view="pageBreakPreview" zoomScaleNormal="70" zoomScaleSheetLayoutView="100" workbookViewId="0">
      <selection activeCell="C13" sqref="C13:D13"/>
    </sheetView>
  </sheetViews>
  <sheetFormatPr baseColWidth="10" defaultColWidth="11.44140625" defaultRowHeight="13.8"/>
  <cols>
    <col min="1" max="1" width="0.88671875" style="17" customWidth="1"/>
    <col min="2" max="2" width="42.33203125" style="17" customWidth="1"/>
    <col min="3" max="4" width="50.6640625" style="17" customWidth="1"/>
    <col min="5" max="5" width="2.33203125" style="17" customWidth="1"/>
    <col min="6" max="16384" width="11.44140625" style="17"/>
  </cols>
  <sheetData>
    <row r="1" spans="1:18" ht="14.4" customHeight="1"/>
    <row r="2" spans="1:18" ht="35.1" customHeight="1">
      <c r="B2" s="549" t="s">
        <v>9</v>
      </c>
      <c r="C2" s="550"/>
      <c r="D2" s="551"/>
    </row>
    <row r="3" spans="1:18" ht="3" customHeight="1">
      <c r="B3" s="18"/>
      <c r="C3" s="18"/>
      <c r="D3" s="18"/>
    </row>
    <row r="4" spans="1:18" s="2" customFormat="1" ht="15" customHeight="1">
      <c r="B4" s="121" t="s">
        <v>75</v>
      </c>
      <c r="C4" s="440" t="s">
        <v>214</v>
      </c>
      <c r="D4" s="440"/>
    </row>
    <row r="5" spans="1:18" s="2" customFormat="1" ht="15" customHeight="1">
      <c r="B5" s="134" t="s">
        <v>81</v>
      </c>
      <c r="C5" s="440" t="s">
        <v>215</v>
      </c>
      <c r="D5" s="440"/>
    </row>
    <row r="6" spans="1:18" s="2" customFormat="1" ht="3" customHeight="1">
      <c r="B6" s="19"/>
      <c r="C6" s="19"/>
      <c r="D6" s="19"/>
    </row>
    <row r="7" spans="1:18" s="2" customFormat="1" ht="15" customHeight="1">
      <c r="B7" s="552" t="s">
        <v>2</v>
      </c>
      <c r="C7" s="553"/>
      <c r="D7" s="554"/>
    </row>
    <row r="8" spans="1:18" s="2" customFormat="1" ht="2.25" customHeight="1">
      <c r="B8" s="556"/>
      <c r="C8" s="556"/>
      <c r="D8" s="556"/>
    </row>
    <row r="9" spans="1:18" s="2" customFormat="1" ht="22.2" customHeight="1">
      <c r="B9" s="131" t="s">
        <v>102</v>
      </c>
      <c r="C9" s="555"/>
      <c r="D9" s="555"/>
    </row>
    <row r="10" spans="1:18" s="2" customFormat="1" ht="22.2" customHeight="1">
      <c r="B10" s="131" t="s">
        <v>103</v>
      </c>
      <c r="C10" s="555"/>
      <c r="D10" s="555"/>
    </row>
    <row r="11" spans="1:18" s="2" customFormat="1" ht="22.2" customHeight="1">
      <c r="B11" s="131" t="s">
        <v>104</v>
      </c>
    </row>
    <row r="12" spans="1:18" s="2" customFormat="1" ht="22.2" customHeight="1">
      <c r="B12" s="131" t="s">
        <v>105</v>
      </c>
      <c r="C12" s="555"/>
      <c r="D12" s="555"/>
    </row>
    <row r="13" spans="1:18" s="2" customFormat="1" ht="22.2" customHeight="1">
      <c r="A13" s="53"/>
      <c r="B13" s="132" t="s">
        <v>106</v>
      </c>
      <c r="C13" s="555"/>
      <c r="D13" s="555"/>
      <c r="E13" s="53"/>
      <c r="F13" s="53"/>
      <c r="G13" s="53"/>
      <c r="H13" s="53"/>
      <c r="I13" s="53"/>
      <c r="J13" s="53"/>
      <c r="K13" s="53"/>
      <c r="L13" s="53"/>
      <c r="M13" s="53"/>
      <c r="N13" s="53"/>
      <c r="O13" s="53"/>
      <c r="P13" s="53"/>
      <c r="Q13" s="53"/>
      <c r="R13" s="53"/>
    </row>
    <row r="14" spans="1:18" s="2" customFormat="1" ht="22.2" customHeight="1">
      <c r="B14" s="132" t="s">
        <v>107</v>
      </c>
      <c r="C14" s="555"/>
      <c r="D14" s="563"/>
    </row>
    <row r="15" spans="1:18" s="2" customFormat="1" ht="50.4" customHeight="1">
      <c r="B15" s="132" t="s">
        <v>108</v>
      </c>
      <c r="C15" s="555"/>
      <c r="D15" s="555"/>
    </row>
    <row r="16" spans="1:18" s="2" customFormat="1" ht="33.6" customHeight="1">
      <c r="B16" s="132" t="s">
        <v>109</v>
      </c>
      <c r="C16" s="555"/>
      <c r="D16" s="555"/>
    </row>
    <row r="17" spans="2:4" s="2" customFormat="1" ht="3" customHeight="1">
      <c r="B17" s="19"/>
      <c r="C17" s="19"/>
      <c r="D17" s="19"/>
    </row>
    <row r="18" spans="2:4" s="2" customFormat="1" ht="15" customHeight="1">
      <c r="B18" s="557" t="s">
        <v>3</v>
      </c>
      <c r="C18" s="558"/>
      <c r="D18" s="559"/>
    </row>
    <row r="19" spans="2:4" s="2" customFormat="1" ht="29.1" customHeight="1">
      <c r="B19" s="136" t="s">
        <v>110</v>
      </c>
      <c r="C19" s="137" t="s">
        <v>111</v>
      </c>
      <c r="D19" s="138" t="s">
        <v>112</v>
      </c>
    </row>
    <row r="20" spans="2:4" s="2" customFormat="1" ht="15" customHeight="1">
      <c r="B20" s="135"/>
      <c r="C20" s="135"/>
      <c r="D20" s="135"/>
    </row>
    <row r="21" spans="2:4" s="2" customFormat="1" ht="3" customHeight="1">
      <c r="B21" s="19"/>
      <c r="C21" s="19"/>
      <c r="D21" s="19"/>
    </row>
    <row r="22" spans="2:4" s="2" customFormat="1" ht="15" customHeight="1">
      <c r="B22" s="560" t="s">
        <v>4</v>
      </c>
      <c r="C22" s="561"/>
      <c r="D22" s="562"/>
    </row>
    <row r="23" spans="2:4" s="2" customFormat="1" ht="15" customHeight="1">
      <c r="B23" s="133" t="s">
        <v>113</v>
      </c>
      <c r="C23" s="133" t="s">
        <v>114</v>
      </c>
      <c r="D23" s="133" t="s">
        <v>115</v>
      </c>
    </row>
    <row r="24" spans="2:4" s="2" customFormat="1" ht="15" customHeight="1">
      <c r="B24" s="259"/>
      <c r="C24" s="259"/>
      <c r="D24" s="259"/>
    </row>
    <row r="25" spans="2:4" s="2" customFormat="1" ht="3" customHeight="1">
      <c r="B25" s="19"/>
      <c r="C25" s="19"/>
      <c r="D25" s="19"/>
    </row>
    <row r="26" spans="2:4" s="2" customFormat="1" ht="15" customHeight="1">
      <c r="B26" s="560" t="s">
        <v>5</v>
      </c>
      <c r="C26" s="561"/>
      <c r="D26" s="562"/>
    </row>
    <row r="27" spans="2:4" s="2" customFormat="1" ht="15" customHeight="1">
      <c r="B27" s="133" t="s">
        <v>116</v>
      </c>
      <c r="C27" s="133" t="s">
        <v>117</v>
      </c>
      <c r="D27" s="133" t="s">
        <v>118</v>
      </c>
    </row>
    <row r="28" spans="2:4" s="2" customFormat="1" ht="35.1" customHeight="1">
      <c r="B28" s="257"/>
      <c r="C28" s="258"/>
      <c r="D28" s="259"/>
    </row>
    <row r="29" spans="2:4">
      <c r="B29" s="2"/>
      <c r="C29" s="2"/>
      <c r="D29" s="2"/>
    </row>
  </sheetData>
  <mergeCells count="15">
    <mergeCell ref="B18:D18"/>
    <mergeCell ref="B22:D22"/>
    <mergeCell ref="B26:D26"/>
    <mergeCell ref="C10:D10"/>
    <mergeCell ref="C12:D12"/>
    <mergeCell ref="C13:D13"/>
    <mergeCell ref="C14:D14"/>
    <mergeCell ref="C15:D15"/>
    <mergeCell ref="C16:D16"/>
    <mergeCell ref="B2:D2"/>
    <mergeCell ref="B7:D7"/>
    <mergeCell ref="C9:D9"/>
    <mergeCell ref="B8:D8"/>
    <mergeCell ref="C4:D4"/>
    <mergeCell ref="C5:D5"/>
  </mergeCells>
  <printOptions horizontalCentered="1"/>
  <pageMargins left="0.39370078740157483" right="0.39370078740157483" top="1.3779527559055118" bottom="0.86614173228346458" header="0.39370078740157483" footer="0.59055118110236227"/>
  <pageSetup scale="90" fitToHeight="0" orientation="landscape" r:id="rId1"/>
  <headerFooter scaleWithDoc="0">
    <oddHeader>&amp;L&amp;G&amp;R
&amp;G</oddHeader>
    <oddFooter>&amp;R&amp;G</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5">
    <tabColor rgb="FF92D050"/>
    <pageSetUpPr fitToPage="1"/>
  </sheetPr>
  <dimension ref="A1:R116"/>
  <sheetViews>
    <sheetView showGridLines="0" view="pageBreakPreview" topLeftCell="A26" zoomScale="130" zoomScaleNormal="70" zoomScaleSheetLayoutView="130" workbookViewId="0">
      <selection activeCell="C26" sqref="C26"/>
    </sheetView>
  </sheetViews>
  <sheetFormatPr baseColWidth="10" defaultColWidth="9.33203125" defaultRowHeight="13.8"/>
  <cols>
    <col min="1" max="1" width="0.88671875" style="1" customWidth="1"/>
    <col min="2" max="2" width="37.109375" style="3" customWidth="1"/>
    <col min="3" max="3" width="30.6640625" style="1" customWidth="1"/>
    <col min="4" max="4" width="17.6640625" style="1" customWidth="1"/>
    <col min="5" max="6" width="25.6640625" style="1" customWidth="1"/>
    <col min="7" max="7" width="15.6640625" style="1" customWidth="1"/>
    <col min="8" max="8" width="11.44140625" style="1" customWidth="1"/>
    <col min="9" max="9" width="20.6640625" style="1" customWidth="1"/>
    <col min="10" max="10" width="2.33203125" style="1" customWidth="1"/>
    <col min="11" max="16384" width="9.33203125" style="1"/>
  </cols>
  <sheetData>
    <row r="1" spans="2:9" ht="14.4" customHeight="1">
      <c r="C1" s="1" t="s">
        <v>123</v>
      </c>
    </row>
    <row r="2" spans="2:9" ht="35.1" customHeight="1">
      <c r="B2" s="443" t="s">
        <v>8</v>
      </c>
      <c r="C2" s="443"/>
      <c r="D2" s="443"/>
      <c r="E2" s="443"/>
      <c r="F2" s="443"/>
      <c r="G2" s="443"/>
      <c r="H2" s="443"/>
      <c r="I2" s="443"/>
    </row>
    <row r="3" spans="2:9" ht="3" customHeight="1">
      <c r="B3" s="20"/>
      <c r="C3" s="21"/>
      <c r="D3" s="21"/>
      <c r="E3" s="21"/>
      <c r="F3" s="21"/>
      <c r="G3" s="21"/>
      <c r="H3" s="21"/>
      <c r="I3" s="21"/>
    </row>
    <row r="4" spans="2:9" ht="21.6" customHeight="1">
      <c r="B4" s="122" t="s">
        <v>75</v>
      </c>
      <c r="C4" s="532" t="s">
        <v>214</v>
      </c>
      <c r="D4" s="532"/>
      <c r="E4" s="532"/>
      <c r="F4" s="532"/>
      <c r="G4" s="532"/>
      <c r="H4" s="532"/>
      <c r="I4" s="532"/>
    </row>
    <row r="5" spans="2:9" ht="19.5" customHeight="1">
      <c r="B5" s="123" t="s">
        <v>81</v>
      </c>
      <c r="C5" s="532" t="s">
        <v>215</v>
      </c>
      <c r="D5" s="532"/>
      <c r="E5" s="532"/>
      <c r="F5" s="532"/>
      <c r="G5" s="532"/>
      <c r="H5" s="532"/>
      <c r="I5" s="532"/>
    </row>
    <row r="6" spans="2:9" ht="2.4" customHeight="1">
      <c r="B6" s="1"/>
      <c r="C6" s="22"/>
      <c r="D6" s="23"/>
      <c r="E6" s="23"/>
      <c r="F6" s="23"/>
      <c r="G6" s="23"/>
      <c r="H6" s="23"/>
      <c r="I6" s="23"/>
    </row>
    <row r="7" spans="2:9" s="10" customFormat="1" ht="25.2" customHeight="1">
      <c r="B7" s="119" t="s">
        <v>69</v>
      </c>
      <c r="C7" s="444" t="s">
        <v>157</v>
      </c>
      <c r="D7" s="444" t="s">
        <v>97</v>
      </c>
      <c r="E7" s="444" t="s">
        <v>98</v>
      </c>
      <c r="F7" s="444" t="s">
        <v>99</v>
      </c>
      <c r="G7" s="444" t="s">
        <v>0</v>
      </c>
      <c r="H7" s="444"/>
      <c r="I7" s="547" t="s">
        <v>89</v>
      </c>
    </row>
    <row r="8" spans="2:9" s="11" customFormat="1" ht="34.5" customHeight="1">
      <c r="B8" s="120" t="s">
        <v>124</v>
      </c>
      <c r="C8" s="546"/>
      <c r="D8" s="546"/>
      <c r="E8" s="546"/>
      <c r="F8" s="546"/>
      <c r="G8" s="110" t="s">
        <v>100</v>
      </c>
      <c r="H8" s="110" t="s">
        <v>101</v>
      </c>
      <c r="I8" s="548"/>
    </row>
    <row r="9" spans="2:9" ht="409.6">
      <c r="B9" s="360" t="s">
        <v>1189</v>
      </c>
      <c r="C9" s="361" t="s">
        <v>1190</v>
      </c>
      <c r="D9" s="361" t="s">
        <v>1191</v>
      </c>
      <c r="E9" s="360" t="s">
        <v>1185</v>
      </c>
      <c r="F9" s="362" t="s">
        <v>1192</v>
      </c>
      <c r="G9" s="363" t="s">
        <v>1193</v>
      </c>
      <c r="H9" s="361" t="s">
        <v>1194</v>
      </c>
      <c r="I9" s="364">
        <v>2735728</v>
      </c>
    </row>
    <row r="10" spans="2:9" ht="409.6">
      <c r="B10" s="360" t="s">
        <v>1189</v>
      </c>
      <c r="C10" s="361" t="s">
        <v>1195</v>
      </c>
      <c r="D10" s="361" t="s">
        <v>1191</v>
      </c>
      <c r="E10" s="360" t="s">
        <v>1185</v>
      </c>
      <c r="F10" s="365" t="s">
        <v>1196</v>
      </c>
      <c r="G10" s="363" t="s">
        <v>1193</v>
      </c>
      <c r="H10" s="361" t="s">
        <v>1197</v>
      </c>
      <c r="I10" s="364">
        <v>11379500</v>
      </c>
    </row>
    <row r="11" spans="2:9" ht="409.6">
      <c r="B11" s="360" t="s">
        <v>1198</v>
      </c>
      <c r="C11" s="361" t="s">
        <v>1199</v>
      </c>
      <c r="D11" s="361" t="s">
        <v>1191</v>
      </c>
      <c r="E11" s="360" t="s">
        <v>1185</v>
      </c>
      <c r="F11" s="366" t="s">
        <v>1200</v>
      </c>
      <c r="G11" s="363" t="s">
        <v>1193</v>
      </c>
      <c r="H11" s="367" t="s">
        <v>1201</v>
      </c>
      <c r="I11" s="364">
        <v>1852375</v>
      </c>
    </row>
    <row r="12" spans="2:9" ht="168">
      <c r="B12" s="360" t="s">
        <v>1189</v>
      </c>
      <c r="C12" s="361" t="s">
        <v>1202</v>
      </c>
      <c r="D12" s="361" t="s">
        <v>1191</v>
      </c>
      <c r="E12" s="360" t="s">
        <v>1185</v>
      </c>
      <c r="F12" s="368" t="s">
        <v>1203</v>
      </c>
      <c r="G12" s="363" t="s">
        <v>1193</v>
      </c>
      <c r="H12" s="361" t="s">
        <v>1204</v>
      </c>
      <c r="I12" s="364">
        <v>4282722.83</v>
      </c>
    </row>
    <row r="13" spans="2:9" ht="108">
      <c r="B13" s="360" t="s">
        <v>1205</v>
      </c>
      <c r="C13" s="361" t="s">
        <v>1206</v>
      </c>
      <c r="D13" s="361" t="s">
        <v>1191</v>
      </c>
      <c r="E13" s="360" t="s">
        <v>1185</v>
      </c>
      <c r="F13" s="369" t="s">
        <v>1028</v>
      </c>
      <c r="G13" s="363" t="s">
        <v>1193</v>
      </c>
      <c r="H13" s="361" t="s">
        <v>1207</v>
      </c>
      <c r="I13" s="364">
        <v>1527200</v>
      </c>
    </row>
    <row r="14" spans="2:9" ht="180">
      <c r="B14" s="360" t="s">
        <v>1208</v>
      </c>
      <c r="C14" s="361" t="s">
        <v>1209</v>
      </c>
      <c r="D14" s="361" t="s">
        <v>1191</v>
      </c>
      <c r="E14" s="360" t="s">
        <v>1185</v>
      </c>
      <c r="F14" s="370" t="s">
        <v>1210</v>
      </c>
      <c r="G14" s="363" t="s">
        <v>1193</v>
      </c>
      <c r="H14" s="361" t="s">
        <v>1211</v>
      </c>
      <c r="I14" s="364">
        <v>727264</v>
      </c>
    </row>
    <row r="15" spans="2:9" ht="300">
      <c r="B15" s="360" t="s">
        <v>1189</v>
      </c>
      <c r="C15" s="361" t="s">
        <v>1212</v>
      </c>
      <c r="D15" s="361" t="s">
        <v>1191</v>
      </c>
      <c r="E15" s="360" t="s">
        <v>1185</v>
      </c>
      <c r="F15" s="371" t="s">
        <v>1188</v>
      </c>
      <c r="G15" s="363" t="s">
        <v>1193</v>
      </c>
      <c r="H15" s="361" t="s">
        <v>1213</v>
      </c>
      <c r="I15" s="364">
        <v>5561000</v>
      </c>
    </row>
    <row r="16" spans="2:9" ht="409.6">
      <c r="B16" s="360" t="s">
        <v>1214</v>
      </c>
      <c r="C16" s="361" t="s">
        <v>1215</v>
      </c>
      <c r="D16" s="361" t="s">
        <v>1191</v>
      </c>
      <c r="E16" s="360" t="s">
        <v>1185</v>
      </c>
      <c r="F16" s="372" t="s">
        <v>1216</v>
      </c>
      <c r="G16" s="363" t="s">
        <v>1193</v>
      </c>
      <c r="H16" s="361" t="s">
        <v>1217</v>
      </c>
      <c r="I16" s="364">
        <v>5056600</v>
      </c>
    </row>
    <row r="17" spans="1:18" ht="228">
      <c r="B17" s="360" t="s">
        <v>1189</v>
      </c>
      <c r="C17" s="361" t="s">
        <v>1218</v>
      </c>
      <c r="D17" s="361" t="s">
        <v>1191</v>
      </c>
      <c r="E17" s="360" t="s">
        <v>1185</v>
      </c>
      <c r="F17" s="371" t="s">
        <v>1219</v>
      </c>
      <c r="G17" s="363" t="s">
        <v>1193</v>
      </c>
      <c r="H17" s="361" t="s">
        <v>1220</v>
      </c>
      <c r="I17" s="364">
        <v>1792000</v>
      </c>
    </row>
    <row r="18" spans="1:18" ht="396">
      <c r="B18" s="360" t="s">
        <v>1208</v>
      </c>
      <c r="C18" s="361" t="s">
        <v>1221</v>
      </c>
      <c r="D18" s="361" t="s">
        <v>1191</v>
      </c>
      <c r="E18" s="360" t="s">
        <v>1185</v>
      </c>
      <c r="F18" s="371" t="s">
        <v>1222</v>
      </c>
      <c r="G18" s="363" t="s">
        <v>1193</v>
      </c>
      <c r="H18" s="361" t="s">
        <v>1223</v>
      </c>
      <c r="I18" s="364">
        <v>2181816</v>
      </c>
    </row>
    <row r="19" spans="1:18" ht="409.6">
      <c r="B19" s="360" t="s">
        <v>1189</v>
      </c>
      <c r="C19" s="361" t="s">
        <v>1224</v>
      </c>
      <c r="D19" s="361" t="s">
        <v>1191</v>
      </c>
      <c r="E19" s="360" t="s">
        <v>1185</v>
      </c>
      <c r="F19" s="371" t="s">
        <v>1225</v>
      </c>
      <c r="G19" s="363" t="s">
        <v>1193</v>
      </c>
      <c r="H19" s="361" t="s">
        <v>1226</v>
      </c>
      <c r="I19" s="364">
        <v>1000000</v>
      </c>
    </row>
    <row r="20" spans="1:18" ht="216">
      <c r="A20" s="51"/>
      <c r="B20" s="360" t="s">
        <v>1189</v>
      </c>
      <c r="C20" s="361" t="s">
        <v>1227</v>
      </c>
      <c r="D20" s="361" t="s">
        <v>1191</v>
      </c>
      <c r="E20" s="360" t="s">
        <v>1185</v>
      </c>
      <c r="F20" s="365" t="s">
        <v>1186</v>
      </c>
      <c r="G20" s="363" t="s">
        <v>1193</v>
      </c>
      <c r="H20" s="361" t="s">
        <v>1228</v>
      </c>
      <c r="I20" s="364">
        <v>1814400</v>
      </c>
      <c r="J20" s="51"/>
      <c r="K20" s="51"/>
      <c r="L20" s="51"/>
      <c r="M20" s="51"/>
      <c r="N20" s="51"/>
      <c r="O20" s="51"/>
      <c r="P20" s="51"/>
      <c r="Q20" s="51"/>
      <c r="R20" s="51"/>
    </row>
    <row r="21" spans="1:18" ht="408">
      <c r="B21" s="360" t="s">
        <v>1189</v>
      </c>
      <c r="C21" s="361" t="s">
        <v>1229</v>
      </c>
      <c r="D21" s="361" t="s">
        <v>1191</v>
      </c>
      <c r="E21" s="360" t="s">
        <v>1185</v>
      </c>
      <c r="F21" s="373" t="s">
        <v>1230</v>
      </c>
      <c r="G21" s="363" t="s">
        <v>1193</v>
      </c>
      <c r="H21" s="361" t="s">
        <v>1231</v>
      </c>
      <c r="I21" s="364">
        <v>1157160</v>
      </c>
    </row>
    <row r="22" spans="1:18" ht="409.6">
      <c r="B22" s="360" t="s">
        <v>1232</v>
      </c>
      <c r="C22" s="361" t="s">
        <v>1233</v>
      </c>
      <c r="D22" s="361" t="s">
        <v>1191</v>
      </c>
      <c r="E22" s="360" t="s">
        <v>1185</v>
      </c>
      <c r="F22" s="373" t="s">
        <v>1234</v>
      </c>
      <c r="G22" s="363" t="s">
        <v>1193</v>
      </c>
      <c r="H22" s="361" t="s">
        <v>1235</v>
      </c>
      <c r="I22" s="364">
        <v>30151314</v>
      </c>
    </row>
    <row r="23" spans="1:18" ht="132">
      <c r="B23" s="360" t="s">
        <v>1189</v>
      </c>
      <c r="C23" s="361" t="s">
        <v>1236</v>
      </c>
      <c r="D23" s="361" t="s">
        <v>1191</v>
      </c>
      <c r="E23" s="360" t="s">
        <v>1185</v>
      </c>
      <c r="F23" s="366" t="s">
        <v>1237</v>
      </c>
      <c r="G23" s="363" t="s">
        <v>1193</v>
      </c>
      <c r="H23" s="361" t="s">
        <v>1238</v>
      </c>
      <c r="I23" s="364">
        <v>5806000</v>
      </c>
    </row>
    <row r="24" spans="1:18" ht="180">
      <c r="B24" s="360" t="s">
        <v>1189</v>
      </c>
      <c r="C24" s="361" t="s">
        <v>1239</v>
      </c>
      <c r="D24" s="361" t="s">
        <v>1191</v>
      </c>
      <c r="E24" s="360" t="s">
        <v>1185</v>
      </c>
      <c r="F24" s="366" t="s">
        <v>1240</v>
      </c>
      <c r="G24" s="363" t="s">
        <v>1193</v>
      </c>
      <c r="H24" s="361" t="s">
        <v>1241</v>
      </c>
      <c r="I24" s="364">
        <v>771000</v>
      </c>
    </row>
    <row r="25" spans="1:18" ht="156">
      <c r="B25" s="360" t="s">
        <v>1189</v>
      </c>
      <c r="C25" s="361" t="s">
        <v>1242</v>
      </c>
      <c r="D25" s="361" t="s">
        <v>1243</v>
      </c>
      <c r="E25" s="360" t="s">
        <v>1185</v>
      </c>
      <c r="F25" s="366" t="s">
        <v>1244</v>
      </c>
      <c r="G25" s="363" t="s">
        <v>1193</v>
      </c>
      <c r="H25" s="361" t="s">
        <v>1245</v>
      </c>
      <c r="I25" s="364">
        <v>1142232</v>
      </c>
    </row>
    <row r="26" spans="1:18" ht="409.6">
      <c r="B26" s="360" t="s">
        <v>1314</v>
      </c>
      <c r="C26" s="361" t="s">
        <v>1246</v>
      </c>
      <c r="D26" s="361" t="s">
        <v>1247</v>
      </c>
      <c r="E26" s="360" t="s">
        <v>1185</v>
      </c>
      <c r="F26" s="366" t="s">
        <v>1248</v>
      </c>
      <c r="G26" s="363" t="s">
        <v>1193</v>
      </c>
      <c r="H26" s="361" t="s">
        <v>1249</v>
      </c>
      <c r="I26" s="364">
        <v>1173000</v>
      </c>
    </row>
    <row r="27" spans="1:18" ht="120">
      <c r="B27" s="360" t="s">
        <v>1189</v>
      </c>
      <c r="C27" s="361" t="s">
        <v>1250</v>
      </c>
      <c r="D27" s="361" t="s">
        <v>1191</v>
      </c>
      <c r="E27" s="360" t="s">
        <v>1185</v>
      </c>
      <c r="F27" s="371" t="s">
        <v>1187</v>
      </c>
      <c r="G27" s="363" t="s">
        <v>1193</v>
      </c>
      <c r="H27" s="361" t="s">
        <v>1251</v>
      </c>
      <c r="I27" s="364">
        <v>826495.12</v>
      </c>
    </row>
    <row r="28" spans="1:18" ht="72">
      <c r="B28" s="360" t="s">
        <v>1252</v>
      </c>
      <c r="C28" s="361" t="s">
        <v>1253</v>
      </c>
      <c r="D28" s="361" t="s">
        <v>1254</v>
      </c>
      <c r="E28" s="360" t="s">
        <v>1185</v>
      </c>
      <c r="F28" s="368" t="s">
        <v>1255</v>
      </c>
      <c r="G28" s="363" t="s">
        <v>1193</v>
      </c>
      <c r="H28" s="361" t="s">
        <v>1256</v>
      </c>
      <c r="I28" s="364">
        <v>1836441.82</v>
      </c>
    </row>
    <row r="29" spans="1:18" ht="96">
      <c r="B29" s="360" t="s">
        <v>1252</v>
      </c>
      <c r="C29" s="361" t="s">
        <v>1257</v>
      </c>
      <c r="D29" s="361" t="s">
        <v>1258</v>
      </c>
      <c r="E29" s="360" t="s">
        <v>1185</v>
      </c>
      <c r="F29" s="374" t="s">
        <v>1259</v>
      </c>
      <c r="G29" s="363" t="s">
        <v>1193</v>
      </c>
      <c r="H29" s="361" t="s">
        <v>1260</v>
      </c>
      <c r="I29" s="364">
        <v>4198304.12</v>
      </c>
    </row>
    <row r="30" spans="1:18" ht="180">
      <c r="B30" s="360" t="s">
        <v>1252</v>
      </c>
      <c r="C30" s="361" t="s">
        <v>1261</v>
      </c>
      <c r="D30" s="361" t="s">
        <v>1262</v>
      </c>
      <c r="E30" s="360" t="s">
        <v>1185</v>
      </c>
      <c r="F30" s="368" t="s">
        <v>1263</v>
      </c>
      <c r="G30" s="363" t="s">
        <v>1193</v>
      </c>
      <c r="H30" s="371" t="s">
        <v>1264</v>
      </c>
      <c r="I30" s="364">
        <v>872000</v>
      </c>
    </row>
    <row r="31" spans="1:18" ht="96">
      <c r="B31" s="360" t="s">
        <v>1252</v>
      </c>
      <c r="C31" s="361" t="s">
        <v>1265</v>
      </c>
      <c r="D31" s="361" t="s">
        <v>1266</v>
      </c>
      <c r="E31" s="360" t="s">
        <v>1185</v>
      </c>
      <c r="F31" s="375" t="s">
        <v>1267</v>
      </c>
      <c r="G31" s="363" t="s">
        <v>1193</v>
      </c>
      <c r="H31" s="361" t="s">
        <v>1268</v>
      </c>
      <c r="I31" s="364">
        <v>500000</v>
      </c>
    </row>
    <row r="32" spans="1:18" ht="144">
      <c r="B32" s="360" t="s">
        <v>1252</v>
      </c>
      <c r="C32" s="361" t="s">
        <v>1269</v>
      </c>
      <c r="D32" s="361" t="s">
        <v>1270</v>
      </c>
      <c r="E32" s="360" t="s">
        <v>1185</v>
      </c>
      <c r="F32" s="374" t="s">
        <v>1259</v>
      </c>
      <c r="G32" s="363" t="s">
        <v>1193</v>
      </c>
      <c r="H32" s="361" t="s">
        <v>1271</v>
      </c>
      <c r="I32" s="364">
        <v>240000</v>
      </c>
    </row>
    <row r="33" spans="2:9" ht="144">
      <c r="B33" s="360" t="s">
        <v>1252</v>
      </c>
      <c r="C33" s="361" t="s">
        <v>1272</v>
      </c>
      <c r="D33" s="361" t="s">
        <v>1273</v>
      </c>
      <c r="E33" s="360" t="s">
        <v>1185</v>
      </c>
      <c r="F33" s="369" t="s">
        <v>1274</v>
      </c>
      <c r="G33" s="363" t="s">
        <v>1193</v>
      </c>
      <c r="H33" s="361" t="s">
        <v>1275</v>
      </c>
      <c r="I33" s="364">
        <v>1000000</v>
      </c>
    </row>
    <row r="34" spans="2:9" ht="409.6">
      <c r="B34" s="360" t="s">
        <v>1252</v>
      </c>
      <c r="C34" s="361" t="s">
        <v>1276</v>
      </c>
      <c r="D34" s="361" t="s">
        <v>1277</v>
      </c>
      <c r="E34" s="360" t="s">
        <v>1185</v>
      </c>
      <c r="F34" s="376" t="s">
        <v>1278</v>
      </c>
      <c r="G34" s="363" t="s">
        <v>1193</v>
      </c>
      <c r="H34" s="361" t="s">
        <v>1279</v>
      </c>
      <c r="I34" s="364">
        <v>1999999.61</v>
      </c>
    </row>
    <row r="35" spans="2:9" ht="288">
      <c r="B35" s="360" t="s">
        <v>1252</v>
      </c>
      <c r="C35" s="361" t="s">
        <v>1280</v>
      </c>
      <c r="D35" s="361" t="s">
        <v>1281</v>
      </c>
      <c r="E35" s="360" t="s">
        <v>1185</v>
      </c>
      <c r="F35" s="374" t="s">
        <v>1282</v>
      </c>
      <c r="G35" s="363" t="s">
        <v>1193</v>
      </c>
      <c r="H35" s="361" t="s">
        <v>1283</v>
      </c>
      <c r="I35" s="364">
        <v>1139000</v>
      </c>
    </row>
    <row r="36" spans="2:9" ht="15" customHeight="1">
      <c r="B36" s="360" t="s">
        <v>1252</v>
      </c>
      <c r="C36" s="361" t="s">
        <v>1284</v>
      </c>
      <c r="D36" s="361" t="s">
        <v>1285</v>
      </c>
      <c r="E36" s="360" t="s">
        <v>1185</v>
      </c>
      <c r="F36" s="377" t="s">
        <v>1286</v>
      </c>
      <c r="G36" s="363" t="s">
        <v>1193</v>
      </c>
      <c r="H36" s="371" t="s">
        <v>1287</v>
      </c>
      <c r="I36" s="364">
        <v>325000</v>
      </c>
    </row>
    <row r="37" spans="2:9" ht="409.6">
      <c r="B37" s="360" t="s">
        <v>1252</v>
      </c>
      <c r="C37" s="361" t="s">
        <v>1288</v>
      </c>
      <c r="D37" s="361" t="s">
        <v>1289</v>
      </c>
      <c r="E37" s="360" t="s">
        <v>1185</v>
      </c>
      <c r="F37" s="366" t="s">
        <v>1290</v>
      </c>
      <c r="G37" s="363" t="s">
        <v>1193</v>
      </c>
      <c r="H37" s="361" t="s">
        <v>1291</v>
      </c>
      <c r="I37" s="364">
        <v>969997.77</v>
      </c>
    </row>
    <row r="38" spans="2:9" ht="396">
      <c r="B38" s="360" t="s">
        <v>1252</v>
      </c>
      <c r="C38" s="361" t="s">
        <v>1292</v>
      </c>
      <c r="D38" s="361" t="s">
        <v>1293</v>
      </c>
      <c r="E38" s="360" t="s">
        <v>1185</v>
      </c>
      <c r="F38" s="379" t="s">
        <v>1294</v>
      </c>
      <c r="G38" s="363" t="s">
        <v>1193</v>
      </c>
      <c r="H38" s="361" t="s">
        <v>1295</v>
      </c>
      <c r="I38" s="364">
        <v>999920</v>
      </c>
    </row>
    <row r="39" spans="2:9" ht="240">
      <c r="B39" s="360" t="s">
        <v>1252</v>
      </c>
      <c r="C39" s="361" t="s">
        <v>1296</v>
      </c>
      <c r="D39" s="361" t="s">
        <v>1297</v>
      </c>
      <c r="E39" s="360" t="s">
        <v>1185</v>
      </c>
      <c r="F39" s="379" t="s">
        <v>1298</v>
      </c>
      <c r="G39" s="363" t="s">
        <v>1193</v>
      </c>
      <c r="H39" s="361" t="s">
        <v>1299</v>
      </c>
      <c r="I39" s="364">
        <v>770000</v>
      </c>
    </row>
    <row r="40" spans="2:9" ht="409.6">
      <c r="B40" s="360" t="s">
        <v>1252</v>
      </c>
      <c r="C40" s="361" t="s">
        <v>1300</v>
      </c>
      <c r="D40" s="361" t="s">
        <v>1301</v>
      </c>
      <c r="E40" s="360" t="s">
        <v>1185</v>
      </c>
      <c r="F40" s="373" t="s">
        <v>1302</v>
      </c>
      <c r="G40" s="363" t="s">
        <v>1193</v>
      </c>
      <c r="H40" s="361" t="s">
        <v>1303</v>
      </c>
      <c r="I40" s="364">
        <v>60000</v>
      </c>
    </row>
    <row r="41" spans="2:9" ht="204">
      <c r="B41" s="360" t="s">
        <v>1252</v>
      </c>
      <c r="C41" s="361" t="s">
        <v>1304</v>
      </c>
      <c r="D41" s="361" t="s">
        <v>1254</v>
      </c>
      <c r="E41" s="360" t="s">
        <v>1185</v>
      </c>
      <c r="F41" s="374" t="s">
        <v>1282</v>
      </c>
      <c r="G41" s="363" t="s">
        <v>1193</v>
      </c>
      <c r="H41" s="371" t="s">
        <v>1305</v>
      </c>
      <c r="I41" s="364">
        <v>2382000</v>
      </c>
    </row>
    <row r="42" spans="2:9">
      <c r="B42" s="124"/>
      <c r="C42" s="124"/>
      <c r="D42" s="125"/>
      <c r="E42" s="124"/>
      <c r="F42" s="124"/>
      <c r="G42" s="126"/>
      <c r="H42" s="126"/>
      <c r="I42" s="378"/>
    </row>
    <row r="43" spans="2:9">
      <c r="B43" s="124"/>
      <c r="C43" s="127" t="s">
        <v>82</v>
      </c>
      <c r="D43" s="124"/>
      <c r="E43" s="124"/>
      <c r="F43" s="124"/>
      <c r="G43" s="126"/>
      <c r="H43" s="126"/>
      <c r="I43" s="378">
        <f>SUM(I9:I42)</f>
        <v>98230470.269999996</v>
      </c>
    </row>
    <row r="44" spans="2:9">
      <c r="B44" s="128"/>
      <c r="C44" s="128"/>
      <c r="D44" s="128"/>
      <c r="E44" s="128"/>
      <c r="F44" s="128"/>
      <c r="G44" s="129"/>
      <c r="H44" s="129"/>
      <c r="I44" s="130"/>
    </row>
    <row r="45" spans="2:9">
      <c r="B45" s="24"/>
    </row>
    <row r="46" spans="2:9">
      <c r="B46" s="24"/>
      <c r="I46" s="381"/>
    </row>
    <row r="47" spans="2:9">
      <c r="B47" s="24"/>
      <c r="I47" s="381"/>
    </row>
    <row r="48" spans="2:9">
      <c r="B48" s="24"/>
      <c r="I48" s="381"/>
    </row>
    <row r="49" spans="2:2">
      <c r="B49" s="24"/>
    </row>
    <row r="50" spans="2:2">
      <c r="B50" s="24"/>
    </row>
    <row r="51" spans="2:2">
      <c r="B51" s="24"/>
    </row>
    <row r="52" spans="2:2">
      <c r="B52" s="24"/>
    </row>
    <row r="53" spans="2:2">
      <c r="B53" s="24"/>
    </row>
    <row r="54" spans="2:2">
      <c r="B54" s="24"/>
    </row>
    <row r="55" spans="2:2">
      <c r="B55" s="24"/>
    </row>
    <row r="56" spans="2:2">
      <c r="B56" s="24"/>
    </row>
    <row r="57" spans="2:2">
      <c r="B57" s="24"/>
    </row>
    <row r="58" spans="2:2">
      <c r="B58" s="24"/>
    </row>
    <row r="59" spans="2:2">
      <c r="B59" s="24"/>
    </row>
    <row r="60" spans="2:2">
      <c r="B60" s="24"/>
    </row>
    <row r="61" spans="2:2">
      <c r="B61" s="24"/>
    </row>
    <row r="62" spans="2:2">
      <c r="B62" s="24"/>
    </row>
    <row r="63" spans="2:2">
      <c r="B63" s="27"/>
    </row>
    <row r="64" spans="2:2">
      <c r="B64" s="27"/>
    </row>
    <row r="65" spans="2:2">
      <c r="B65" s="27"/>
    </row>
    <row r="66" spans="2:2">
      <c r="B66" s="27"/>
    </row>
    <row r="67" spans="2:2">
      <c r="B67" s="27"/>
    </row>
    <row r="68" spans="2:2">
      <c r="B68" s="27"/>
    </row>
    <row r="69" spans="2:2">
      <c r="B69" s="27"/>
    </row>
    <row r="70" spans="2:2">
      <c r="B70" s="27"/>
    </row>
    <row r="71" spans="2:2">
      <c r="B71" s="27"/>
    </row>
    <row r="72" spans="2:2">
      <c r="B72" s="27"/>
    </row>
    <row r="73" spans="2:2">
      <c r="B73" s="27"/>
    </row>
    <row r="74" spans="2:2">
      <c r="B74" s="27"/>
    </row>
    <row r="75" spans="2:2">
      <c r="B75" s="27"/>
    </row>
    <row r="76" spans="2:2">
      <c r="B76" s="27"/>
    </row>
    <row r="77" spans="2:2">
      <c r="B77" s="27"/>
    </row>
    <row r="78" spans="2:2">
      <c r="B78" s="27"/>
    </row>
    <row r="79" spans="2:2">
      <c r="B79" s="27"/>
    </row>
    <row r="80" spans="2:2">
      <c r="B80" s="27"/>
    </row>
    <row r="81" spans="2:2">
      <c r="B81" s="27"/>
    </row>
    <row r="82" spans="2:2">
      <c r="B82" s="27"/>
    </row>
    <row r="83" spans="2:2">
      <c r="B83" s="27"/>
    </row>
    <row r="84" spans="2:2">
      <c r="B84" s="27"/>
    </row>
    <row r="85" spans="2:2">
      <c r="B85" s="27"/>
    </row>
    <row r="86" spans="2:2">
      <c r="B86" s="27"/>
    </row>
    <row r="87" spans="2:2">
      <c r="B87" s="27"/>
    </row>
    <row r="88" spans="2:2">
      <c r="B88" s="27"/>
    </row>
    <row r="89" spans="2:2">
      <c r="B89" s="27"/>
    </row>
    <row r="90" spans="2:2">
      <c r="B90" s="27"/>
    </row>
    <row r="91" spans="2:2">
      <c r="B91" s="27"/>
    </row>
    <row r="92" spans="2:2">
      <c r="B92" s="27"/>
    </row>
    <row r="93" spans="2:2">
      <c r="B93" s="27"/>
    </row>
    <row r="94" spans="2:2">
      <c r="B94" s="27"/>
    </row>
    <row r="95" spans="2:2">
      <c r="B95" s="27"/>
    </row>
    <row r="96" spans="2:2">
      <c r="B96" s="27"/>
    </row>
    <row r="97" spans="2:2">
      <c r="B97" s="27"/>
    </row>
    <row r="98" spans="2:2">
      <c r="B98" s="27"/>
    </row>
    <row r="99" spans="2:2">
      <c r="B99" s="27"/>
    </row>
    <row r="100" spans="2:2">
      <c r="B100" s="27"/>
    </row>
    <row r="101" spans="2:2">
      <c r="B101" s="27"/>
    </row>
    <row r="102" spans="2:2">
      <c r="B102" s="27"/>
    </row>
    <row r="103" spans="2:2">
      <c r="B103" s="27"/>
    </row>
    <row r="104" spans="2:2">
      <c r="B104" s="27"/>
    </row>
    <row r="105" spans="2:2">
      <c r="B105" s="27"/>
    </row>
    <row r="106" spans="2:2">
      <c r="B106" s="27"/>
    </row>
    <row r="107" spans="2:2">
      <c r="B107" s="27"/>
    </row>
    <row r="108" spans="2:2">
      <c r="B108" s="27"/>
    </row>
    <row r="109" spans="2:2">
      <c r="B109" s="28"/>
    </row>
    <row r="110" spans="2:2">
      <c r="B110" s="1"/>
    </row>
    <row r="111" spans="2:2">
      <c r="B111" s="1"/>
    </row>
    <row r="112" spans="2:2">
      <c r="B112" s="1"/>
    </row>
    <row r="113" spans="2:2">
      <c r="B113" s="1"/>
    </row>
    <row r="114" spans="2:2">
      <c r="B114" s="1"/>
    </row>
    <row r="115" spans="2:2">
      <c r="B115" s="1"/>
    </row>
    <row r="116" spans="2:2">
      <c r="B116" s="1"/>
    </row>
  </sheetData>
  <mergeCells count="9">
    <mergeCell ref="I7:I8"/>
    <mergeCell ref="B2:I2"/>
    <mergeCell ref="C4:I4"/>
    <mergeCell ref="C5:I5"/>
    <mergeCell ref="C7:C8"/>
    <mergeCell ref="E7:E8"/>
    <mergeCell ref="F7:F8"/>
    <mergeCell ref="G7:H7"/>
    <mergeCell ref="D7:D8"/>
  </mergeCells>
  <phoneticPr fontId="0" type="noConversion"/>
  <conditionalFormatting sqref="B45:B47">
    <cfRule type="duplicateValues" dxfId="5" priority="3"/>
  </conditionalFormatting>
  <conditionalFormatting sqref="B48">
    <cfRule type="duplicateValues" dxfId="4" priority="1"/>
  </conditionalFormatting>
  <conditionalFormatting sqref="B49:B109">
    <cfRule type="duplicateValues" dxfId="3" priority="2"/>
  </conditionalFormatting>
  <dataValidations count="5">
    <dataValidation type="list" allowBlank="1" showInputMessage="1" showErrorMessage="1" sqref="B46" xr:uid="{0F8E447E-1BD4-4DBC-9798-C8EF34C9CACE}">
      <formula1>OFFSET(INDIRECT(#REF!),0,0,#REF!,1)</formula1>
    </dataValidation>
    <dataValidation type="list" allowBlank="1" showInputMessage="1" showErrorMessage="1" sqref="B45 B47:B52" xr:uid="{DD10D9BF-D04B-46FA-8806-903D250E4A27}">
      <formula1>OFFSET(INDIRECT(#REF!),0,0,#REF!,1)</formula1>
    </dataValidation>
    <dataValidation type="list" allowBlank="1" showInputMessage="1" showErrorMessage="1" sqref="B53" xr:uid="{A7C8E594-3127-4492-BA7A-9BC3C2A3503F}">
      <formula1>OFFSET(INDIRECT(Q35),0,0,#REF!,1)</formula1>
    </dataValidation>
    <dataValidation type="list" allowBlank="1" showInputMessage="1" showErrorMessage="1" sqref="B54:B109" xr:uid="{B21200F4-A629-46EF-8DA3-9374FB2FDEB6}">
      <formula1>OFFSET(INDIRECT(Q36),0,0,Q35,1)</formula1>
    </dataValidation>
    <dataValidation type="list" allowBlank="1" showInputMessage="1" showErrorMessage="1" sqref="B42:B44" xr:uid="{933C710C-E52F-435E-9104-65A0C499043B}">
      <formula1>OFFSET(INDIRECT(#REF!),0,0,#REF!,1)</formula1>
    </dataValidation>
  </dataValidations>
  <printOptions horizontalCentered="1"/>
  <pageMargins left="0.39370078740157483" right="0.39370078740157483" top="1.3779527559055118" bottom="0.86614173228346458" header="0.39370078740157483" footer="0.59055118110236227"/>
  <pageSetup scale="70" fitToHeight="0" orientation="landscape" r:id="rId1"/>
  <headerFooter scaleWithDoc="0">
    <oddHeader>&amp;L&amp;G&amp;R
&amp;G</oddHeader>
    <oddFooter>&amp;R&amp;G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
    <tabColor rgb="FF92D050"/>
    <pageSetUpPr fitToPage="1"/>
  </sheetPr>
  <dimension ref="A1:CC32"/>
  <sheetViews>
    <sheetView showGridLines="0" view="pageBreakPreview" zoomScale="70" zoomScaleNormal="70" zoomScaleSheetLayoutView="70" workbookViewId="0">
      <selection activeCell="G11" sqref="G11"/>
    </sheetView>
  </sheetViews>
  <sheetFormatPr baseColWidth="10" defaultColWidth="11.44140625" defaultRowHeight="13.8"/>
  <cols>
    <col min="1" max="1" width="0.88671875" style="6" customWidth="1"/>
    <col min="2" max="2" width="6.6640625" style="6" customWidth="1"/>
    <col min="3" max="3" width="6.88671875" style="6" customWidth="1"/>
    <col min="4" max="4" width="10.33203125" style="6" customWidth="1"/>
    <col min="5" max="5" width="20.44140625" style="6" customWidth="1"/>
    <col min="6" max="6" width="22.109375" style="6" customWidth="1"/>
    <col min="7" max="8" width="16.109375" style="6" customWidth="1"/>
    <col min="9" max="9" width="17.44140625" style="6" customWidth="1"/>
    <col min="10" max="10" width="19.5546875" style="6" customWidth="1"/>
    <col min="11" max="11" width="17.6640625" style="6" customWidth="1"/>
    <col min="12" max="13" width="15.6640625" style="6" customWidth="1"/>
    <col min="14" max="14" width="18.5546875" style="6" customWidth="1"/>
    <col min="15" max="15" width="19.33203125" style="6" customWidth="1"/>
    <col min="16" max="16" width="1.109375" style="6" customWidth="1"/>
    <col min="17" max="16384" width="11.44140625" style="6"/>
  </cols>
  <sheetData>
    <row r="1" spans="1:20" ht="14.4" customHeight="1">
      <c r="B1" s="6" t="s">
        <v>123</v>
      </c>
    </row>
    <row r="2" spans="1:20" ht="47.25" customHeight="1">
      <c r="B2" s="564" t="s">
        <v>137</v>
      </c>
      <c r="C2" s="564"/>
      <c r="D2" s="564"/>
      <c r="E2" s="564"/>
      <c r="F2" s="564"/>
      <c r="G2" s="564"/>
      <c r="H2" s="564"/>
      <c r="I2" s="564"/>
      <c r="J2" s="564"/>
      <c r="K2" s="564"/>
      <c r="L2" s="564"/>
      <c r="M2" s="564"/>
      <c r="N2" s="564"/>
      <c r="O2" s="564"/>
    </row>
    <row r="3" spans="1:20" ht="5.4" customHeight="1">
      <c r="B3" s="568"/>
      <c r="C3" s="568"/>
      <c r="D3" s="568"/>
      <c r="E3" s="568"/>
      <c r="F3" s="568"/>
      <c r="G3" s="568"/>
      <c r="H3" s="568"/>
      <c r="I3" s="568"/>
      <c r="J3" s="568"/>
      <c r="K3" s="568"/>
      <c r="L3" s="568"/>
      <c r="M3" s="568"/>
      <c r="N3" s="568"/>
      <c r="O3" s="568"/>
    </row>
    <row r="4" spans="1:20" ht="20.100000000000001" customHeight="1">
      <c r="B4" s="482" t="s">
        <v>139</v>
      </c>
      <c r="C4" s="482"/>
      <c r="D4" s="482"/>
      <c r="E4" s="482"/>
      <c r="F4" s="449"/>
      <c r="G4" s="440" t="s">
        <v>214</v>
      </c>
      <c r="H4" s="440"/>
      <c r="I4" s="440"/>
      <c r="J4" s="440"/>
      <c r="K4" s="440"/>
      <c r="L4" s="440"/>
      <c r="M4" s="440"/>
      <c r="N4" s="440"/>
      <c r="O4" s="440"/>
    </row>
    <row r="5" spans="1:20" ht="20.100000000000001" customHeight="1">
      <c r="B5" s="565" t="s">
        <v>81</v>
      </c>
      <c r="C5" s="565"/>
      <c r="D5" s="565"/>
      <c r="E5" s="565"/>
      <c r="F5" s="566"/>
      <c r="G5" s="567" t="s">
        <v>215</v>
      </c>
      <c r="H5" s="567"/>
      <c r="I5" s="567"/>
      <c r="J5" s="567"/>
      <c r="K5" s="567"/>
      <c r="L5" s="567"/>
      <c r="M5" s="567"/>
      <c r="N5" s="567"/>
      <c r="O5" s="567"/>
    </row>
    <row r="6" spans="1:20" ht="5.4" customHeight="1">
      <c r="G6" s="49"/>
      <c r="H6" s="49"/>
      <c r="I6" s="49"/>
      <c r="J6" s="49"/>
      <c r="K6" s="49"/>
      <c r="L6" s="49"/>
      <c r="M6" s="49"/>
      <c r="N6" s="49"/>
      <c r="O6" s="49"/>
    </row>
    <row r="7" spans="1:20" ht="42.6" customHeight="1">
      <c r="B7" s="581" t="s">
        <v>146</v>
      </c>
      <c r="C7" s="581"/>
      <c r="D7" s="581"/>
      <c r="E7" s="63" t="s">
        <v>69</v>
      </c>
      <c r="F7" s="578" t="s">
        <v>147</v>
      </c>
      <c r="G7" s="578" t="s">
        <v>127</v>
      </c>
      <c r="H7" s="578"/>
      <c r="I7" s="578"/>
      <c r="J7" s="578"/>
      <c r="K7" s="578"/>
      <c r="L7" s="578"/>
      <c r="M7" s="578"/>
      <c r="N7" s="578"/>
      <c r="O7" s="63" t="s">
        <v>133</v>
      </c>
    </row>
    <row r="8" spans="1:20" ht="55.2" customHeight="1">
      <c r="B8" s="192" t="s">
        <v>186</v>
      </c>
      <c r="C8" s="192" t="s">
        <v>187</v>
      </c>
      <c r="D8" s="192" t="s">
        <v>131</v>
      </c>
      <c r="E8" s="139" t="s">
        <v>132</v>
      </c>
      <c r="F8" s="579"/>
      <c r="G8" s="103" t="s">
        <v>11</v>
      </c>
      <c r="H8" s="103" t="s">
        <v>199</v>
      </c>
      <c r="I8" s="103" t="s">
        <v>1</v>
      </c>
      <c r="J8" s="103" t="s">
        <v>129</v>
      </c>
      <c r="K8" s="103" t="s">
        <v>151</v>
      </c>
      <c r="L8" s="62" t="s">
        <v>15</v>
      </c>
      <c r="M8" s="193" t="s">
        <v>20</v>
      </c>
      <c r="N8" s="103" t="s">
        <v>152</v>
      </c>
      <c r="O8" s="194" t="s">
        <v>166</v>
      </c>
    </row>
    <row r="9" spans="1:20" s="5" customFormat="1" ht="12">
      <c r="B9" s="260"/>
      <c r="C9" s="260"/>
      <c r="D9" s="261"/>
      <c r="E9" s="260"/>
      <c r="F9" s="262"/>
      <c r="G9" s="263"/>
      <c r="H9" s="264"/>
      <c r="I9" s="265"/>
      <c r="J9" s="265"/>
      <c r="K9" s="265"/>
      <c r="L9" s="266"/>
      <c r="M9" s="267"/>
      <c r="N9" s="265"/>
      <c r="O9" s="268" t="str">
        <f>IFERROR(($K9/$G9)*100,"")</f>
        <v/>
      </c>
    </row>
    <row r="10" spans="1:20" s="5" customFormat="1" ht="15" customHeight="1">
      <c r="B10" s="269"/>
      <c r="C10" s="269"/>
      <c r="D10" s="270"/>
      <c r="E10" s="269"/>
      <c r="F10" s="271"/>
      <c r="G10" s="272"/>
      <c r="H10" s="273"/>
      <c r="I10" s="274"/>
      <c r="J10" s="274"/>
      <c r="K10" s="274"/>
      <c r="L10" s="275"/>
      <c r="M10" s="276"/>
      <c r="N10" s="277"/>
      <c r="O10" s="278" t="str">
        <f>IFERROR(($N10/$I10)*100,"")</f>
        <v/>
      </c>
    </row>
    <row r="11" spans="1:20" s="5" customFormat="1" ht="15" customHeight="1">
      <c r="B11" s="269"/>
      <c r="C11" s="269"/>
      <c r="D11" s="270"/>
      <c r="E11" s="269"/>
      <c r="F11" s="271"/>
      <c r="G11" s="279"/>
      <c r="H11" s="278"/>
      <c r="I11" s="280"/>
      <c r="J11" s="280"/>
      <c r="K11" s="280"/>
      <c r="L11" s="281"/>
      <c r="M11" s="282"/>
      <c r="N11" s="280"/>
      <c r="O11" s="278" t="str">
        <f t="shared" ref="O11:O24" si="0">IFERROR(($N11/$I11)*100,"")</f>
        <v/>
      </c>
    </row>
    <row r="12" spans="1:20" s="5" customFormat="1" ht="15" customHeight="1">
      <c r="B12" s="269"/>
      <c r="C12" s="269"/>
      <c r="D12" s="270"/>
      <c r="E12" s="269"/>
      <c r="F12" s="283"/>
      <c r="G12" s="284"/>
      <c r="H12" s="285"/>
      <c r="I12" s="280"/>
      <c r="J12" s="280"/>
      <c r="K12" s="280"/>
      <c r="L12" s="281"/>
      <c r="M12" s="282"/>
      <c r="N12" s="280"/>
      <c r="O12" s="278" t="str">
        <f t="shared" si="0"/>
        <v/>
      </c>
    </row>
    <row r="13" spans="1:20" s="5" customFormat="1" ht="15" customHeight="1">
      <c r="A13" s="52"/>
      <c r="B13" s="269"/>
      <c r="C13" s="269"/>
      <c r="D13" s="270"/>
      <c r="E13" s="269"/>
      <c r="F13" s="271"/>
      <c r="G13" s="279"/>
      <c r="H13" s="278"/>
      <c r="I13" s="286"/>
      <c r="J13" s="286"/>
      <c r="K13" s="277"/>
      <c r="L13" s="287"/>
      <c r="M13" s="288"/>
      <c r="N13" s="277"/>
      <c r="O13" s="278" t="str">
        <f t="shared" si="0"/>
        <v/>
      </c>
      <c r="P13" s="52"/>
      <c r="Q13" s="52"/>
      <c r="R13" s="52"/>
      <c r="S13" s="52"/>
      <c r="T13" s="52"/>
    </row>
    <row r="14" spans="1:20" s="5" customFormat="1" ht="15" customHeight="1">
      <c r="B14" s="269"/>
      <c r="C14" s="269"/>
      <c r="D14" s="270"/>
      <c r="E14" s="269"/>
      <c r="F14" s="271"/>
      <c r="G14" s="289"/>
      <c r="H14" s="290"/>
      <c r="I14" s="286"/>
      <c r="J14" s="286"/>
      <c r="K14" s="277"/>
      <c r="L14" s="287"/>
      <c r="M14" s="288"/>
      <c r="N14" s="277"/>
      <c r="O14" s="278" t="str">
        <f t="shared" si="0"/>
        <v/>
      </c>
    </row>
    <row r="15" spans="1:20" s="5" customFormat="1" ht="15" customHeight="1">
      <c r="B15" s="269"/>
      <c r="C15" s="269"/>
      <c r="D15" s="270"/>
      <c r="E15" s="269"/>
      <c r="F15" s="271"/>
      <c r="G15" s="279"/>
      <c r="H15" s="278"/>
      <c r="I15" s="286"/>
      <c r="J15" s="286"/>
      <c r="K15" s="277"/>
      <c r="L15" s="287"/>
      <c r="M15" s="288"/>
      <c r="N15" s="277"/>
      <c r="O15" s="278" t="str">
        <f t="shared" si="0"/>
        <v/>
      </c>
    </row>
    <row r="16" spans="1:20" s="5" customFormat="1" ht="15" customHeight="1">
      <c r="B16" s="269"/>
      <c r="C16" s="269"/>
      <c r="D16" s="270"/>
      <c r="E16" s="269"/>
      <c r="F16" s="271"/>
      <c r="G16" s="289"/>
      <c r="H16" s="290"/>
      <c r="I16" s="286"/>
      <c r="J16" s="286"/>
      <c r="K16" s="277"/>
      <c r="L16" s="287"/>
      <c r="M16" s="288"/>
      <c r="N16" s="277"/>
      <c r="O16" s="278" t="str">
        <f t="shared" si="0"/>
        <v/>
      </c>
    </row>
    <row r="17" spans="1:81" s="5" customFormat="1" ht="15" customHeight="1">
      <c r="B17" s="269"/>
      <c r="C17" s="269"/>
      <c r="D17" s="270"/>
      <c r="E17" s="269"/>
      <c r="F17" s="271"/>
      <c r="G17" s="289"/>
      <c r="H17" s="290"/>
      <c r="I17" s="286"/>
      <c r="J17" s="286"/>
      <c r="K17" s="277"/>
      <c r="L17" s="287"/>
      <c r="M17" s="288"/>
      <c r="N17" s="277"/>
      <c r="O17" s="278" t="str">
        <f t="shared" si="0"/>
        <v/>
      </c>
    </row>
    <row r="18" spans="1:81" s="5" customFormat="1" ht="15" customHeight="1">
      <c r="B18" s="269"/>
      <c r="C18" s="269"/>
      <c r="D18" s="270"/>
      <c r="E18" s="269"/>
      <c r="F18" s="271"/>
      <c r="G18" s="279"/>
      <c r="H18" s="278"/>
      <c r="I18" s="286"/>
      <c r="J18" s="286"/>
      <c r="K18" s="277"/>
      <c r="L18" s="287"/>
      <c r="M18" s="288"/>
      <c r="N18" s="277"/>
      <c r="O18" s="278" t="str">
        <f t="shared" si="0"/>
        <v/>
      </c>
    </row>
    <row r="19" spans="1:81" s="5" customFormat="1" ht="15" customHeight="1">
      <c r="B19" s="269"/>
      <c r="C19" s="269"/>
      <c r="D19" s="270"/>
      <c r="E19" s="269"/>
      <c r="F19" s="271"/>
      <c r="G19" s="289"/>
      <c r="H19" s="290"/>
      <c r="I19" s="286"/>
      <c r="J19" s="286"/>
      <c r="K19" s="277"/>
      <c r="L19" s="287"/>
      <c r="M19" s="288"/>
      <c r="N19" s="277"/>
      <c r="O19" s="278" t="str">
        <f t="shared" si="0"/>
        <v/>
      </c>
    </row>
    <row r="20" spans="1:81" s="5" customFormat="1" ht="15" customHeight="1">
      <c r="B20" s="269"/>
      <c r="C20" s="269"/>
      <c r="D20" s="270"/>
      <c r="E20" s="269"/>
      <c r="F20" s="271"/>
      <c r="G20" s="279"/>
      <c r="H20" s="278"/>
      <c r="I20" s="286"/>
      <c r="J20" s="286"/>
      <c r="K20" s="277"/>
      <c r="L20" s="287"/>
      <c r="M20" s="288"/>
      <c r="N20" s="277"/>
      <c r="O20" s="278" t="str">
        <f t="shared" si="0"/>
        <v/>
      </c>
    </row>
    <row r="21" spans="1:81" s="5" customFormat="1" ht="15" customHeight="1">
      <c r="B21" s="269"/>
      <c r="C21" s="269"/>
      <c r="D21" s="270"/>
      <c r="E21" s="269"/>
      <c r="F21" s="271"/>
      <c r="G21" s="289"/>
      <c r="H21" s="290"/>
      <c r="I21" s="286"/>
      <c r="J21" s="286"/>
      <c r="K21" s="277"/>
      <c r="L21" s="287"/>
      <c r="M21" s="288"/>
      <c r="N21" s="277"/>
      <c r="O21" s="278" t="str">
        <f t="shared" si="0"/>
        <v/>
      </c>
    </row>
    <row r="22" spans="1:81" s="5" customFormat="1" ht="15" customHeight="1">
      <c r="B22" s="269"/>
      <c r="C22" s="269"/>
      <c r="D22" s="270"/>
      <c r="E22" s="269"/>
      <c r="F22" s="271"/>
      <c r="G22" s="279"/>
      <c r="H22" s="278"/>
      <c r="I22" s="286"/>
      <c r="J22" s="286"/>
      <c r="K22" s="277"/>
      <c r="L22" s="287"/>
      <c r="M22" s="288"/>
      <c r="N22" s="277"/>
      <c r="O22" s="278" t="str">
        <f t="shared" si="0"/>
        <v/>
      </c>
    </row>
    <row r="23" spans="1:81" s="5" customFormat="1" ht="15" customHeight="1">
      <c r="B23" s="269"/>
      <c r="C23" s="269"/>
      <c r="D23" s="270"/>
      <c r="E23" s="269"/>
      <c r="F23" s="271"/>
      <c r="G23" s="279"/>
      <c r="H23" s="278"/>
      <c r="I23" s="286"/>
      <c r="J23" s="286"/>
      <c r="K23" s="277"/>
      <c r="L23" s="287"/>
      <c r="M23" s="288"/>
      <c r="N23" s="277"/>
      <c r="O23" s="278" t="str">
        <f t="shared" si="0"/>
        <v/>
      </c>
    </row>
    <row r="24" spans="1:81" s="5" customFormat="1" ht="15" customHeight="1">
      <c r="B24" s="269"/>
      <c r="C24" s="269"/>
      <c r="D24" s="270"/>
      <c r="E24" s="269"/>
      <c r="F24" s="291" t="s">
        <v>82</v>
      </c>
      <c r="G24" s="292"/>
      <c r="H24" s="293"/>
      <c r="I24" s="294"/>
      <c r="J24" s="294"/>
      <c r="K24" s="295"/>
      <c r="L24" s="296"/>
      <c r="M24" s="297"/>
      <c r="N24" s="295"/>
      <c r="O24" s="278" t="str">
        <f t="shared" si="0"/>
        <v/>
      </c>
    </row>
    <row r="25" spans="1:81" s="33" customFormat="1" ht="15" customHeight="1">
      <c r="A25" s="5"/>
      <c r="B25" s="298"/>
      <c r="C25" s="298"/>
      <c r="D25" s="299"/>
      <c r="E25" s="298"/>
      <c r="F25" s="299"/>
      <c r="G25" s="300"/>
      <c r="H25" s="301"/>
      <c r="I25" s="302"/>
      <c r="J25" s="302"/>
      <c r="K25" s="303"/>
      <c r="L25" s="304"/>
      <c r="M25" s="305"/>
      <c r="N25" s="303"/>
      <c r="O25" s="306" t="str">
        <f>IFERROR(($K25/$G25)*100,"")</f>
        <v/>
      </c>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row>
    <row r="26" spans="1:81" s="5" customFormat="1" ht="28.5" customHeight="1">
      <c r="B26" s="580" t="s">
        <v>160</v>
      </c>
      <c r="C26" s="580"/>
      <c r="D26" s="580"/>
      <c r="E26" s="580"/>
      <c r="F26" s="580"/>
      <c r="G26" s="580"/>
      <c r="H26" s="580"/>
      <c r="I26" s="580"/>
      <c r="J26" s="580"/>
      <c r="K26" s="580"/>
      <c r="L26" s="580"/>
      <c r="M26" s="580"/>
      <c r="N26" s="580"/>
      <c r="O26" s="580"/>
    </row>
    <row r="27" spans="1:81" s="5" customFormat="1" ht="15" customHeight="1">
      <c r="B27" s="569"/>
      <c r="C27" s="570"/>
      <c r="D27" s="570"/>
      <c r="E27" s="570"/>
      <c r="F27" s="570"/>
      <c r="G27" s="570"/>
      <c r="H27" s="570"/>
      <c r="I27" s="570"/>
      <c r="J27" s="570"/>
      <c r="K27" s="570"/>
      <c r="L27" s="570"/>
      <c r="M27" s="570"/>
      <c r="N27" s="570"/>
      <c r="O27" s="571"/>
    </row>
    <row r="28" spans="1:81" s="5" customFormat="1" ht="15" customHeight="1">
      <c r="B28" s="572"/>
      <c r="C28" s="573"/>
      <c r="D28" s="573"/>
      <c r="E28" s="573"/>
      <c r="F28" s="573"/>
      <c r="G28" s="573"/>
      <c r="H28" s="573"/>
      <c r="I28" s="573"/>
      <c r="J28" s="573"/>
      <c r="K28" s="573"/>
      <c r="L28" s="573"/>
      <c r="M28" s="573"/>
      <c r="N28" s="573"/>
      <c r="O28" s="574"/>
    </row>
    <row r="29" spans="1:81" s="5" customFormat="1" ht="15" customHeight="1">
      <c r="B29" s="575"/>
      <c r="C29" s="576"/>
      <c r="D29" s="576"/>
      <c r="E29" s="576"/>
      <c r="F29" s="576"/>
      <c r="G29" s="576"/>
      <c r="H29" s="576"/>
      <c r="I29" s="576"/>
      <c r="J29" s="576"/>
      <c r="K29" s="576"/>
      <c r="L29" s="576"/>
      <c r="M29" s="576"/>
      <c r="N29" s="576"/>
      <c r="O29" s="577"/>
    </row>
    <row r="30" spans="1:81">
      <c r="B30" s="34"/>
      <c r="C30" s="35"/>
      <c r="D30" s="34"/>
      <c r="F30" s="34"/>
    </row>
    <row r="31" spans="1:81">
      <c r="C31" s="36"/>
      <c r="D31" s="37"/>
      <c r="K31" s="38"/>
      <c r="L31" s="38"/>
      <c r="M31" s="38"/>
    </row>
    <row r="32" spans="1:81">
      <c r="C32" s="39"/>
      <c r="D32" s="39"/>
      <c r="K32" s="40"/>
      <c r="L32" s="40"/>
      <c r="M32" s="40"/>
    </row>
  </sheetData>
  <mergeCells count="11">
    <mergeCell ref="B27:O29"/>
    <mergeCell ref="F7:F8"/>
    <mergeCell ref="B26:O26"/>
    <mergeCell ref="G7:N7"/>
    <mergeCell ref="B7:D7"/>
    <mergeCell ref="B2:O2"/>
    <mergeCell ref="B4:F4"/>
    <mergeCell ref="G4:O4"/>
    <mergeCell ref="B5:F5"/>
    <mergeCell ref="G5:O5"/>
    <mergeCell ref="B3:O3"/>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drawing r:id="rId2"/>
  <legacyDrawingHF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1">
    <tabColor rgb="FF92D050"/>
    <pageSetUpPr fitToPage="1"/>
  </sheetPr>
  <dimension ref="A1:T201"/>
  <sheetViews>
    <sheetView showGridLines="0" tabSelected="1" view="pageBreakPreview" zoomScale="70" zoomScaleNormal="55" zoomScaleSheetLayoutView="70" workbookViewId="0">
      <selection activeCell="G210" sqref="G210"/>
    </sheetView>
  </sheetViews>
  <sheetFormatPr baseColWidth="10" defaultColWidth="9.33203125" defaultRowHeight="13.8"/>
  <cols>
    <col min="1" max="1" width="0.88671875" style="1" customWidth="1"/>
    <col min="2" max="2" width="12.109375" style="1" customWidth="1"/>
    <col min="3" max="3" width="22.33203125" style="1" customWidth="1"/>
    <col min="4" max="4" width="13.33203125" style="1" customWidth="1"/>
    <col min="5" max="5" width="18.5546875" style="1" customWidth="1"/>
    <col min="6" max="6" width="16.33203125" style="1" customWidth="1"/>
    <col min="7" max="7" width="28.88671875" style="1" customWidth="1"/>
    <col min="8" max="8" width="15.33203125" style="1" customWidth="1"/>
    <col min="9" max="9" width="15.5546875" style="1" customWidth="1"/>
    <col min="10" max="11" width="22.109375" style="1" customWidth="1"/>
    <col min="12" max="12" width="23.6640625" style="1" customWidth="1"/>
    <col min="13" max="16" width="15.6640625" style="1" customWidth="1"/>
    <col min="17" max="17" width="20.109375" style="1" customWidth="1"/>
    <col min="18" max="18" width="24.88671875" style="1" customWidth="1"/>
    <col min="19" max="19" width="2.33203125" style="1" customWidth="1"/>
    <col min="20" max="16384" width="9.33203125" style="1"/>
  </cols>
  <sheetData>
    <row r="1" spans="1:20" ht="14.4" customHeight="1"/>
    <row r="2" spans="1:20" ht="35.1" customHeight="1">
      <c r="B2" s="443" t="s">
        <v>162</v>
      </c>
      <c r="C2" s="443"/>
      <c r="D2" s="443"/>
      <c r="E2" s="443"/>
      <c r="F2" s="443"/>
      <c r="G2" s="443"/>
      <c r="H2" s="443"/>
      <c r="I2" s="443"/>
      <c r="J2" s="443"/>
      <c r="K2" s="443"/>
      <c r="L2" s="443"/>
      <c r="M2" s="443"/>
      <c r="N2" s="443"/>
      <c r="O2" s="443"/>
      <c r="P2" s="443"/>
      <c r="Q2" s="443"/>
      <c r="R2" s="443"/>
    </row>
    <row r="3" spans="1:20" ht="3" customHeight="1">
      <c r="B3" s="582"/>
      <c r="C3" s="582"/>
      <c r="D3" s="582"/>
      <c r="E3" s="582"/>
      <c r="F3" s="582"/>
      <c r="G3" s="582"/>
      <c r="H3" s="582"/>
      <c r="I3" s="582"/>
      <c r="J3" s="582"/>
      <c r="K3" s="582"/>
      <c r="L3" s="582"/>
      <c r="M3" s="582"/>
      <c r="N3" s="582"/>
      <c r="O3" s="582"/>
      <c r="P3" s="582"/>
      <c r="Q3" s="582"/>
      <c r="R3" s="582"/>
    </row>
    <row r="4" spans="1:20" ht="19.5" customHeight="1">
      <c r="B4" s="482" t="s">
        <v>139</v>
      </c>
      <c r="C4" s="449"/>
      <c r="D4" s="502" t="s">
        <v>214</v>
      </c>
      <c r="E4" s="502"/>
      <c r="F4" s="502"/>
      <c r="G4" s="502"/>
      <c r="H4" s="502"/>
      <c r="I4" s="502"/>
      <c r="J4" s="502"/>
      <c r="K4" s="502"/>
      <c r="L4" s="502"/>
      <c r="M4" s="502"/>
      <c r="N4" s="502"/>
      <c r="O4" s="502"/>
      <c r="P4" s="502"/>
      <c r="Q4" s="502"/>
      <c r="R4" s="502"/>
    </row>
    <row r="5" spans="1:20" ht="19.2" customHeight="1">
      <c r="B5" s="482" t="s">
        <v>81</v>
      </c>
      <c r="C5" s="449"/>
      <c r="D5" s="502" t="s">
        <v>215</v>
      </c>
      <c r="E5" s="502"/>
      <c r="F5" s="502"/>
      <c r="G5" s="502"/>
      <c r="H5" s="502"/>
      <c r="I5" s="502"/>
      <c r="J5" s="502"/>
      <c r="K5" s="502"/>
      <c r="L5" s="502"/>
      <c r="M5" s="502"/>
      <c r="N5" s="502"/>
      <c r="O5" s="502"/>
      <c r="P5" s="502"/>
      <c r="Q5" s="502"/>
      <c r="R5" s="502"/>
    </row>
    <row r="6" spans="1:20" ht="19.2" customHeight="1">
      <c r="B6" s="482" t="s">
        <v>148</v>
      </c>
      <c r="C6" s="449"/>
      <c r="D6" s="502">
        <v>2023</v>
      </c>
      <c r="E6" s="502"/>
      <c r="F6" s="502"/>
      <c r="G6" s="502"/>
      <c r="H6" s="502"/>
      <c r="I6" s="502"/>
      <c r="J6" s="502"/>
      <c r="K6" s="502"/>
      <c r="L6" s="502"/>
      <c r="M6" s="502"/>
      <c r="N6" s="502"/>
      <c r="O6" s="502"/>
      <c r="P6" s="502"/>
      <c r="Q6" s="502"/>
      <c r="R6" s="502"/>
    </row>
    <row r="7" spans="1:20" ht="3" customHeight="1">
      <c r="B7" s="9"/>
      <c r="C7" s="9"/>
      <c r="D7" s="9"/>
      <c r="E7" s="9"/>
      <c r="F7" s="9"/>
      <c r="G7" s="9"/>
      <c r="H7" s="9"/>
      <c r="I7" s="9"/>
      <c r="J7" s="9"/>
      <c r="K7" s="9"/>
      <c r="L7" s="9"/>
      <c r="M7" s="9"/>
      <c r="N7" s="9"/>
      <c r="O7" s="9"/>
      <c r="P7" s="9"/>
      <c r="Q7" s="9"/>
      <c r="R7" s="9"/>
    </row>
    <row r="8" spans="1:20" s="10" customFormat="1" ht="40.200000000000003" customHeight="1">
      <c r="B8" s="536" t="s">
        <v>140</v>
      </c>
      <c r="C8" s="536"/>
      <c r="D8" s="536" t="s">
        <v>153</v>
      </c>
      <c r="E8" s="536"/>
      <c r="F8" s="536"/>
      <c r="G8" s="536"/>
      <c r="H8" s="536" t="s">
        <v>163</v>
      </c>
      <c r="I8" s="536" t="s">
        <v>127</v>
      </c>
      <c r="J8" s="536"/>
      <c r="K8" s="536"/>
      <c r="L8" s="536"/>
      <c r="M8" s="536"/>
      <c r="N8" s="536"/>
      <c r="O8" s="536"/>
      <c r="P8" s="536"/>
      <c r="Q8" s="536"/>
      <c r="R8" s="62" t="s">
        <v>145</v>
      </c>
    </row>
    <row r="9" spans="1:20" s="10" customFormat="1" ht="32.4" customHeight="1">
      <c r="B9" s="536" t="s">
        <v>141</v>
      </c>
      <c r="C9" s="536" t="s">
        <v>142</v>
      </c>
      <c r="D9" s="536" t="s">
        <v>154</v>
      </c>
      <c r="E9" s="536"/>
      <c r="F9" s="536" t="s">
        <v>155</v>
      </c>
      <c r="G9" s="536"/>
      <c r="H9" s="536"/>
      <c r="I9" s="536" t="s">
        <v>144</v>
      </c>
      <c r="J9" s="536" t="s">
        <v>11</v>
      </c>
      <c r="K9" s="536" t="s">
        <v>199</v>
      </c>
      <c r="L9" s="536" t="s">
        <v>1</v>
      </c>
      <c r="M9" s="536" t="s">
        <v>129</v>
      </c>
      <c r="N9" s="536" t="s">
        <v>151</v>
      </c>
      <c r="O9" s="536" t="s">
        <v>15</v>
      </c>
      <c r="P9" s="536" t="s">
        <v>20</v>
      </c>
      <c r="Q9" s="536" t="s">
        <v>152</v>
      </c>
      <c r="R9" s="536" t="s">
        <v>167</v>
      </c>
    </row>
    <row r="10" spans="1:20" s="11" customFormat="1" ht="33.6" customHeight="1">
      <c r="B10" s="537"/>
      <c r="C10" s="537"/>
      <c r="D10" s="103" t="s">
        <v>143</v>
      </c>
      <c r="E10" s="103" t="s">
        <v>120</v>
      </c>
      <c r="F10" s="103" t="s">
        <v>156</v>
      </c>
      <c r="G10" s="103" t="s">
        <v>120</v>
      </c>
      <c r="H10" s="537"/>
      <c r="I10" s="537"/>
      <c r="J10" s="537"/>
      <c r="K10" s="537"/>
      <c r="L10" s="537"/>
      <c r="M10" s="537"/>
      <c r="N10" s="537"/>
      <c r="O10" s="537"/>
      <c r="P10" s="537"/>
      <c r="Q10" s="537"/>
      <c r="R10" s="537"/>
    </row>
    <row r="11" spans="1:20" ht="24">
      <c r="B11" s="308" t="s">
        <v>464</v>
      </c>
      <c r="C11" s="344" t="s">
        <v>465</v>
      </c>
      <c r="D11" s="344" t="s">
        <v>466</v>
      </c>
      <c r="E11" s="344" t="s">
        <v>467</v>
      </c>
      <c r="F11" s="352"/>
      <c r="G11" s="352"/>
      <c r="H11" s="353">
        <v>0</v>
      </c>
      <c r="I11" s="347" t="s">
        <v>1183</v>
      </c>
      <c r="J11" s="348">
        <v>384039</v>
      </c>
      <c r="K11" s="354">
        <v>288029.25</v>
      </c>
      <c r="L11" s="355">
        <v>384039</v>
      </c>
      <c r="M11" s="356">
        <v>0</v>
      </c>
      <c r="N11" s="356">
        <v>0</v>
      </c>
      <c r="O11" s="356">
        <v>0</v>
      </c>
      <c r="P11" s="356">
        <v>0</v>
      </c>
      <c r="Q11" s="356">
        <v>0</v>
      </c>
      <c r="R11" s="353">
        <v>0</v>
      </c>
      <c r="T11" s="1">
        <v>288029.25</v>
      </c>
    </row>
    <row r="12" spans="1:20" ht="48">
      <c r="B12" s="308" t="s">
        <v>468</v>
      </c>
      <c r="C12" s="344" t="s">
        <v>469</v>
      </c>
      <c r="D12" s="344" t="s">
        <v>470</v>
      </c>
      <c r="E12" s="344" t="s">
        <v>471</v>
      </c>
      <c r="F12" s="345"/>
      <c r="G12" s="116"/>
      <c r="H12" s="353">
        <v>0</v>
      </c>
      <c r="I12" s="349" t="s">
        <v>1184</v>
      </c>
      <c r="J12" s="348">
        <v>1343067</v>
      </c>
      <c r="K12" s="348">
        <v>1007300.25</v>
      </c>
      <c r="L12" s="348">
        <v>1343067</v>
      </c>
      <c r="M12" s="356">
        <v>0</v>
      </c>
      <c r="N12" s="356">
        <v>0</v>
      </c>
      <c r="O12" s="356">
        <v>0</v>
      </c>
      <c r="P12" s="356">
        <v>0</v>
      </c>
      <c r="Q12" s="356">
        <v>0</v>
      </c>
      <c r="R12" s="353">
        <v>0</v>
      </c>
      <c r="T12" s="1">
        <v>1007300.25</v>
      </c>
    </row>
    <row r="13" spans="1:20" ht="24">
      <c r="A13" s="51"/>
      <c r="B13" s="308" t="s">
        <v>472</v>
      </c>
      <c r="C13" s="344" t="s">
        <v>473</v>
      </c>
      <c r="D13" s="344" t="s">
        <v>474</v>
      </c>
      <c r="E13" s="344" t="s">
        <v>475</v>
      </c>
      <c r="F13" s="345"/>
      <c r="G13" s="116"/>
      <c r="H13" s="353">
        <v>0</v>
      </c>
      <c r="I13" s="349" t="s">
        <v>1184</v>
      </c>
      <c r="J13" s="348">
        <v>1343140</v>
      </c>
      <c r="K13" s="348">
        <v>1007355</v>
      </c>
      <c r="L13" s="348">
        <v>1343140</v>
      </c>
      <c r="M13" s="356">
        <v>0</v>
      </c>
      <c r="N13" s="356">
        <v>0</v>
      </c>
      <c r="O13" s="356">
        <v>0</v>
      </c>
      <c r="P13" s="356">
        <v>0</v>
      </c>
      <c r="Q13" s="356">
        <v>0</v>
      </c>
      <c r="R13" s="353">
        <v>0</v>
      </c>
      <c r="S13" s="51"/>
      <c r="T13" s="1">
        <v>1007355</v>
      </c>
    </row>
    <row r="14" spans="1:20" ht="36">
      <c r="B14" s="346" t="s">
        <v>476</v>
      </c>
      <c r="C14" s="344" t="s">
        <v>477</v>
      </c>
      <c r="D14" s="344" t="s">
        <v>478</v>
      </c>
      <c r="E14" s="344" t="s">
        <v>479</v>
      </c>
      <c r="F14" s="345"/>
      <c r="G14" s="116"/>
      <c r="H14" s="353">
        <v>0</v>
      </c>
      <c r="I14" s="349" t="s">
        <v>1184</v>
      </c>
      <c r="J14" s="348">
        <v>1074831</v>
      </c>
      <c r="K14" s="348">
        <v>806123.25</v>
      </c>
      <c r="L14" s="348">
        <v>1074831</v>
      </c>
      <c r="M14" s="356">
        <v>0</v>
      </c>
      <c r="N14" s="356">
        <v>0</v>
      </c>
      <c r="O14" s="356">
        <v>0</v>
      </c>
      <c r="P14" s="356">
        <v>0</v>
      </c>
      <c r="Q14" s="356">
        <v>0</v>
      </c>
      <c r="R14" s="353">
        <v>0</v>
      </c>
      <c r="T14" s="1">
        <v>806123.25</v>
      </c>
    </row>
    <row r="15" spans="1:20" ht="36">
      <c r="B15" s="308" t="s">
        <v>480</v>
      </c>
      <c r="C15" s="344" t="s">
        <v>481</v>
      </c>
      <c r="D15" s="344" t="s">
        <v>482</v>
      </c>
      <c r="E15" s="344" t="s">
        <v>483</v>
      </c>
      <c r="F15" s="345"/>
      <c r="G15" s="116"/>
      <c r="H15" s="353">
        <v>0</v>
      </c>
      <c r="I15" s="349" t="s">
        <v>1184</v>
      </c>
      <c r="J15" s="348">
        <v>421478</v>
      </c>
      <c r="K15" s="348">
        <v>316108.5</v>
      </c>
      <c r="L15" s="348">
        <v>421478</v>
      </c>
      <c r="M15" s="356">
        <v>0</v>
      </c>
      <c r="N15" s="356">
        <v>0</v>
      </c>
      <c r="O15" s="356">
        <v>0</v>
      </c>
      <c r="P15" s="356">
        <v>0</v>
      </c>
      <c r="Q15" s="356">
        <v>0</v>
      </c>
      <c r="R15" s="353">
        <v>0</v>
      </c>
      <c r="T15" s="1">
        <v>316108.5</v>
      </c>
    </row>
    <row r="16" spans="1:20" ht="24">
      <c r="B16" s="308" t="s">
        <v>484</v>
      </c>
      <c r="C16" s="344" t="s">
        <v>485</v>
      </c>
      <c r="D16" s="344" t="s">
        <v>486</v>
      </c>
      <c r="E16" s="344" t="s">
        <v>487</v>
      </c>
      <c r="F16" s="345"/>
      <c r="G16" s="116"/>
      <c r="H16" s="353">
        <v>0</v>
      </c>
      <c r="I16" s="349" t="s">
        <v>1184</v>
      </c>
      <c r="J16" s="348">
        <v>608810</v>
      </c>
      <c r="K16" s="348">
        <v>456607.5</v>
      </c>
      <c r="L16" s="348">
        <v>608810</v>
      </c>
      <c r="M16" s="356">
        <v>0</v>
      </c>
      <c r="N16" s="356">
        <v>0</v>
      </c>
      <c r="O16" s="356">
        <v>0</v>
      </c>
      <c r="P16" s="356">
        <v>0</v>
      </c>
      <c r="Q16" s="356">
        <v>0</v>
      </c>
      <c r="R16" s="353">
        <v>0</v>
      </c>
      <c r="T16" s="1">
        <v>456607.5</v>
      </c>
    </row>
    <row r="17" spans="2:20" ht="24">
      <c r="B17" s="346" t="s">
        <v>488</v>
      </c>
      <c r="C17" s="344" t="s">
        <v>489</v>
      </c>
      <c r="D17" s="344" t="s">
        <v>490</v>
      </c>
      <c r="E17" s="344" t="s">
        <v>491</v>
      </c>
      <c r="F17" s="345"/>
      <c r="G17" s="116"/>
      <c r="H17" s="353">
        <v>0</v>
      </c>
      <c r="I17" s="349" t="s">
        <v>1184</v>
      </c>
      <c r="J17" s="348">
        <v>523474</v>
      </c>
      <c r="K17" s="348">
        <v>392605.5</v>
      </c>
      <c r="L17" s="348">
        <v>523474</v>
      </c>
      <c r="M17" s="356">
        <v>0</v>
      </c>
      <c r="N17" s="356">
        <v>0</v>
      </c>
      <c r="O17" s="356">
        <v>0</v>
      </c>
      <c r="P17" s="356">
        <v>0</v>
      </c>
      <c r="Q17" s="356">
        <v>0</v>
      </c>
      <c r="R17" s="353">
        <v>0</v>
      </c>
      <c r="T17" s="1">
        <v>392605.5</v>
      </c>
    </row>
    <row r="18" spans="2:20" ht="60">
      <c r="B18" s="308" t="s">
        <v>492</v>
      </c>
      <c r="C18" s="344" t="s">
        <v>493</v>
      </c>
      <c r="D18" s="344" t="s">
        <v>494</v>
      </c>
      <c r="E18" s="344" t="s">
        <v>495</v>
      </c>
      <c r="F18" s="345"/>
      <c r="G18" s="116"/>
      <c r="H18" s="353">
        <v>0</v>
      </c>
      <c r="I18" s="349" t="s">
        <v>1184</v>
      </c>
      <c r="J18" s="348">
        <v>456332</v>
      </c>
      <c r="K18" s="348">
        <v>342249</v>
      </c>
      <c r="L18" s="348">
        <v>456332</v>
      </c>
      <c r="M18" s="356">
        <v>0</v>
      </c>
      <c r="N18" s="356">
        <v>0</v>
      </c>
      <c r="O18" s="356">
        <v>0</v>
      </c>
      <c r="P18" s="356">
        <v>0</v>
      </c>
      <c r="Q18" s="356">
        <v>0</v>
      </c>
      <c r="R18" s="353">
        <v>0</v>
      </c>
      <c r="T18" s="1">
        <v>342249</v>
      </c>
    </row>
    <row r="19" spans="2:20" ht="24">
      <c r="B19" s="308" t="s">
        <v>496</v>
      </c>
      <c r="C19" s="344" t="s">
        <v>497</v>
      </c>
      <c r="D19" s="344" t="s">
        <v>498</v>
      </c>
      <c r="E19" s="344" t="s">
        <v>499</v>
      </c>
      <c r="F19" s="345"/>
      <c r="G19" s="116"/>
      <c r="H19" s="353">
        <v>0</v>
      </c>
      <c r="I19" s="349" t="s">
        <v>1183</v>
      </c>
      <c r="J19" s="348">
        <v>393760</v>
      </c>
      <c r="K19" s="348">
        <v>295320</v>
      </c>
      <c r="L19" s="348">
        <v>393760</v>
      </c>
      <c r="M19" s="356">
        <v>0</v>
      </c>
      <c r="N19" s="356">
        <v>0</v>
      </c>
      <c r="O19" s="356">
        <v>0</v>
      </c>
      <c r="P19" s="356">
        <v>0</v>
      </c>
      <c r="Q19" s="356">
        <v>0</v>
      </c>
      <c r="R19" s="353">
        <v>0</v>
      </c>
      <c r="T19" s="1">
        <v>295320</v>
      </c>
    </row>
    <row r="20" spans="2:20" ht="48">
      <c r="B20" s="346" t="s">
        <v>500</v>
      </c>
      <c r="C20" s="344" t="s">
        <v>501</v>
      </c>
      <c r="D20" s="344" t="s">
        <v>502</v>
      </c>
      <c r="E20" s="344" t="s">
        <v>503</v>
      </c>
      <c r="F20" s="345"/>
      <c r="G20" s="116"/>
      <c r="H20" s="353">
        <v>0</v>
      </c>
      <c r="I20" s="349" t="s">
        <v>1183</v>
      </c>
      <c r="J20" s="348">
        <v>519817</v>
      </c>
      <c r="K20" s="348">
        <v>389862.75</v>
      </c>
      <c r="L20" s="348">
        <v>519817</v>
      </c>
      <c r="M20" s="356">
        <v>0</v>
      </c>
      <c r="N20" s="356">
        <v>0</v>
      </c>
      <c r="O20" s="356">
        <v>0</v>
      </c>
      <c r="P20" s="356">
        <v>0</v>
      </c>
      <c r="Q20" s="356">
        <v>0</v>
      </c>
      <c r="R20" s="353">
        <v>0</v>
      </c>
      <c r="T20" s="1">
        <v>389862.75</v>
      </c>
    </row>
    <row r="21" spans="2:20" ht="108">
      <c r="B21" s="308" t="s">
        <v>504</v>
      </c>
      <c r="C21" s="344" t="s">
        <v>505</v>
      </c>
      <c r="D21" s="344" t="s">
        <v>506</v>
      </c>
      <c r="E21" s="344" t="s">
        <v>507</v>
      </c>
      <c r="F21" s="345"/>
      <c r="G21" s="116"/>
      <c r="H21" s="353">
        <v>0</v>
      </c>
      <c r="I21" s="349" t="s">
        <v>1184</v>
      </c>
      <c r="J21" s="348">
        <v>750139</v>
      </c>
      <c r="K21" s="348">
        <v>562604.25</v>
      </c>
      <c r="L21" s="348">
        <v>750139</v>
      </c>
      <c r="M21" s="356">
        <v>0</v>
      </c>
      <c r="N21" s="356">
        <v>0</v>
      </c>
      <c r="O21" s="356">
        <v>0</v>
      </c>
      <c r="P21" s="356">
        <v>0</v>
      </c>
      <c r="Q21" s="356">
        <v>0</v>
      </c>
      <c r="R21" s="353">
        <v>0</v>
      </c>
      <c r="T21" s="1">
        <v>562604.25</v>
      </c>
    </row>
    <row r="22" spans="2:20" ht="24">
      <c r="B22" s="308" t="s">
        <v>508</v>
      </c>
      <c r="C22" s="344" t="s">
        <v>509</v>
      </c>
      <c r="D22" s="344" t="s">
        <v>510</v>
      </c>
      <c r="E22" s="344" t="s">
        <v>511</v>
      </c>
      <c r="F22" s="345"/>
      <c r="G22" s="116"/>
      <c r="H22" s="353">
        <v>0</v>
      </c>
      <c r="I22" s="349" t="s">
        <v>1183</v>
      </c>
      <c r="J22" s="348">
        <v>466840</v>
      </c>
      <c r="K22" s="348">
        <v>350130</v>
      </c>
      <c r="L22" s="348">
        <v>466840</v>
      </c>
      <c r="M22" s="356">
        <v>0</v>
      </c>
      <c r="N22" s="356">
        <v>0</v>
      </c>
      <c r="O22" s="356">
        <v>0</v>
      </c>
      <c r="P22" s="356">
        <v>0</v>
      </c>
      <c r="Q22" s="356">
        <v>0</v>
      </c>
      <c r="R22" s="353">
        <v>0</v>
      </c>
      <c r="T22" s="1">
        <v>350130</v>
      </c>
    </row>
    <row r="23" spans="2:20" ht="48">
      <c r="B23" s="346" t="s">
        <v>512</v>
      </c>
      <c r="C23" s="344" t="s">
        <v>513</v>
      </c>
      <c r="D23" s="344" t="s">
        <v>514</v>
      </c>
      <c r="E23" s="344" t="s">
        <v>515</v>
      </c>
      <c r="F23" s="345"/>
      <c r="G23" s="116"/>
      <c r="H23" s="353">
        <v>0</v>
      </c>
      <c r="I23" s="349" t="s">
        <v>1184</v>
      </c>
      <c r="J23" s="348">
        <v>973334</v>
      </c>
      <c r="K23" s="348">
        <v>730000.5</v>
      </c>
      <c r="L23" s="348">
        <v>973334</v>
      </c>
      <c r="M23" s="356">
        <v>0</v>
      </c>
      <c r="N23" s="356">
        <v>0</v>
      </c>
      <c r="O23" s="356">
        <v>0</v>
      </c>
      <c r="P23" s="356">
        <v>0</v>
      </c>
      <c r="Q23" s="356">
        <v>0</v>
      </c>
      <c r="R23" s="353">
        <v>0</v>
      </c>
      <c r="T23" s="1">
        <v>730000.5</v>
      </c>
    </row>
    <row r="24" spans="2:20" ht="24">
      <c r="B24" s="308" t="s">
        <v>516</v>
      </c>
      <c r="C24" s="344" t="s">
        <v>517</v>
      </c>
      <c r="D24" s="344" t="s">
        <v>518</v>
      </c>
      <c r="E24" s="344" t="s">
        <v>519</v>
      </c>
      <c r="F24" s="345"/>
      <c r="G24" s="116"/>
      <c r="H24" s="353">
        <v>0</v>
      </c>
      <c r="I24" s="349" t="s">
        <v>1184</v>
      </c>
      <c r="J24" s="348">
        <v>406278</v>
      </c>
      <c r="K24" s="348">
        <v>304708.5</v>
      </c>
      <c r="L24" s="348">
        <v>406278</v>
      </c>
      <c r="M24" s="356">
        <v>0</v>
      </c>
      <c r="N24" s="356">
        <v>0</v>
      </c>
      <c r="O24" s="356">
        <v>0</v>
      </c>
      <c r="P24" s="356">
        <v>0</v>
      </c>
      <c r="Q24" s="356">
        <v>0</v>
      </c>
      <c r="R24" s="353">
        <v>0</v>
      </c>
      <c r="T24" s="1">
        <v>304708.5</v>
      </c>
    </row>
    <row r="25" spans="2:20" ht="84">
      <c r="B25" s="308" t="s">
        <v>520</v>
      </c>
      <c r="C25" s="344" t="s">
        <v>521</v>
      </c>
      <c r="D25" s="344" t="s">
        <v>522</v>
      </c>
      <c r="E25" s="344" t="s">
        <v>523</v>
      </c>
      <c r="F25" s="345"/>
      <c r="G25" s="116"/>
      <c r="H25" s="353">
        <v>0</v>
      </c>
      <c r="I25" s="349" t="s">
        <v>1184</v>
      </c>
      <c r="J25" s="348">
        <v>635868</v>
      </c>
      <c r="K25" s="348">
        <v>476901</v>
      </c>
      <c r="L25" s="348">
        <v>635868</v>
      </c>
      <c r="M25" s="356">
        <v>0</v>
      </c>
      <c r="N25" s="356">
        <v>0</v>
      </c>
      <c r="O25" s="356">
        <v>0</v>
      </c>
      <c r="P25" s="356">
        <v>0</v>
      </c>
      <c r="Q25" s="356">
        <v>0</v>
      </c>
      <c r="R25" s="353">
        <v>0</v>
      </c>
      <c r="T25" s="1">
        <v>476901</v>
      </c>
    </row>
    <row r="26" spans="2:20" ht="48">
      <c r="B26" s="346" t="s">
        <v>524</v>
      </c>
      <c r="C26" s="344" t="s">
        <v>525</v>
      </c>
      <c r="D26" s="344" t="s">
        <v>526</v>
      </c>
      <c r="E26" s="344" t="s">
        <v>527</v>
      </c>
      <c r="F26" s="345"/>
      <c r="G26" s="116"/>
      <c r="H26" s="353">
        <v>0</v>
      </c>
      <c r="I26" s="349" t="s">
        <v>1183</v>
      </c>
      <c r="J26" s="348">
        <v>647505</v>
      </c>
      <c r="K26" s="348">
        <v>485628.75</v>
      </c>
      <c r="L26" s="348">
        <v>647505</v>
      </c>
      <c r="M26" s="356">
        <v>0</v>
      </c>
      <c r="N26" s="356">
        <v>0</v>
      </c>
      <c r="O26" s="356">
        <v>0</v>
      </c>
      <c r="P26" s="356">
        <v>0</v>
      </c>
      <c r="Q26" s="356">
        <v>0</v>
      </c>
      <c r="R26" s="353">
        <v>0</v>
      </c>
      <c r="T26" s="1">
        <v>485628.75</v>
      </c>
    </row>
    <row r="27" spans="2:20" ht="36">
      <c r="B27" s="308" t="s">
        <v>528</v>
      </c>
      <c r="C27" s="344" t="s">
        <v>529</v>
      </c>
      <c r="D27" s="344" t="s">
        <v>530</v>
      </c>
      <c r="E27" s="344" t="s">
        <v>531</v>
      </c>
      <c r="F27" s="345"/>
      <c r="G27" s="116"/>
      <c r="H27" s="353">
        <v>0</v>
      </c>
      <c r="I27" s="349" t="s">
        <v>1184</v>
      </c>
      <c r="J27" s="348">
        <v>679846</v>
      </c>
      <c r="K27" s="348">
        <v>509884.5</v>
      </c>
      <c r="L27" s="348">
        <v>679846</v>
      </c>
      <c r="M27" s="356">
        <v>0</v>
      </c>
      <c r="N27" s="356">
        <v>0</v>
      </c>
      <c r="O27" s="356">
        <v>0</v>
      </c>
      <c r="P27" s="356">
        <v>0</v>
      </c>
      <c r="Q27" s="356">
        <v>0</v>
      </c>
      <c r="R27" s="353">
        <v>0</v>
      </c>
      <c r="T27" s="1">
        <v>509884.5</v>
      </c>
    </row>
    <row r="28" spans="2:20" ht="60">
      <c r="B28" s="308" t="s">
        <v>532</v>
      </c>
      <c r="C28" s="344" t="s">
        <v>533</v>
      </c>
      <c r="D28" s="344" t="s">
        <v>534</v>
      </c>
      <c r="E28" s="344" t="s">
        <v>535</v>
      </c>
      <c r="F28" s="345"/>
      <c r="G28" s="116"/>
      <c r="H28" s="353">
        <v>0</v>
      </c>
      <c r="I28" s="349" t="s">
        <v>1183</v>
      </c>
      <c r="J28" s="348">
        <v>575569</v>
      </c>
      <c r="K28" s="348">
        <v>431676.75</v>
      </c>
      <c r="L28" s="348">
        <v>575569</v>
      </c>
      <c r="M28" s="356">
        <v>0</v>
      </c>
      <c r="N28" s="356">
        <v>0</v>
      </c>
      <c r="O28" s="356">
        <v>0</v>
      </c>
      <c r="P28" s="356">
        <v>0</v>
      </c>
      <c r="Q28" s="356">
        <v>0</v>
      </c>
      <c r="R28" s="353">
        <v>0</v>
      </c>
      <c r="T28" s="1">
        <v>431676.75</v>
      </c>
    </row>
    <row r="29" spans="2:20" ht="60">
      <c r="B29" s="346" t="s">
        <v>536</v>
      </c>
      <c r="C29" s="344" t="s">
        <v>537</v>
      </c>
      <c r="D29" s="344" t="s">
        <v>538</v>
      </c>
      <c r="E29" s="344" t="s">
        <v>539</v>
      </c>
      <c r="F29" s="345"/>
      <c r="G29" s="116"/>
      <c r="H29" s="353">
        <v>0</v>
      </c>
      <c r="I29" s="349" t="s">
        <v>1184</v>
      </c>
      <c r="J29" s="348">
        <v>469777</v>
      </c>
      <c r="K29" s="348">
        <v>352332.75</v>
      </c>
      <c r="L29" s="348">
        <v>469777</v>
      </c>
      <c r="M29" s="356">
        <v>0</v>
      </c>
      <c r="N29" s="356">
        <v>0</v>
      </c>
      <c r="O29" s="356">
        <v>0</v>
      </c>
      <c r="P29" s="356">
        <v>0</v>
      </c>
      <c r="Q29" s="356">
        <v>0</v>
      </c>
      <c r="R29" s="353">
        <v>0</v>
      </c>
      <c r="T29" s="1">
        <v>352332.75</v>
      </c>
    </row>
    <row r="30" spans="2:20" ht="60">
      <c r="B30" s="308" t="s">
        <v>540</v>
      </c>
      <c r="C30" s="344" t="s">
        <v>541</v>
      </c>
      <c r="D30" s="344" t="s">
        <v>542</v>
      </c>
      <c r="E30" s="344" t="s">
        <v>543</v>
      </c>
      <c r="F30" s="345"/>
      <c r="G30" s="116"/>
      <c r="H30" s="353">
        <v>0</v>
      </c>
      <c r="I30" s="349" t="s">
        <v>1184</v>
      </c>
      <c r="J30" s="348">
        <v>528166</v>
      </c>
      <c r="K30" s="348">
        <v>396124.5</v>
      </c>
      <c r="L30" s="348">
        <v>528166</v>
      </c>
      <c r="M30" s="356">
        <v>0</v>
      </c>
      <c r="N30" s="356">
        <v>0</v>
      </c>
      <c r="O30" s="356">
        <v>0</v>
      </c>
      <c r="P30" s="356">
        <v>0</v>
      </c>
      <c r="Q30" s="356">
        <v>0</v>
      </c>
      <c r="R30" s="353">
        <v>0</v>
      </c>
      <c r="T30" s="1">
        <v>396124.5</v>
      </c>
    </row>
    <row r="31" spans="2:20" ht="36">
      <c r="B31" s="308" t="s">
        <v>544</v>
      </c>
      <c r="C31" s="344" t="s">
        <v>545</v>
      </c>
      <c r="D31" s="344" t="s">
        <v>546</v>
      </c>
      <c r="E31" s="344" t="s">
        <v>547</v>
      </c>
      <c r="F31" s="345"/>
      <c r="G31" s="116"/>
      <c r="H31" s="353">
        <v>0</v>
      </c>
      <c r="I31" s="349" t="s">
        <v>1183</v>
      </c>
      <c r="J31" s="348">
        <v>545780</v>
      </c>
      <c r="K31" s="348">
        <v>409335</v>
      </c>
      <c r="L31" s="348">
        <v>545780</v>
      </c>
      <c r="M31" s="356">
        <v>0</v>
      </c>
      <c r="N31" s="356">
        <v>0</v>
      </c>
      <c r="O31" s="356">
        <v>0</v>
      </c>
      <c r="P31" s="356">
        <v>0</v>
      </c>
      <c r="Q31" s="356">
        <v>0</v>
      </c>
      <c r="R31" s="353">
        <v>0</v>
      </c>
      <c r="T31" s="1">
        <v>409335</v>
      </c>
    </row>
    <row r="32" spans="2:20" ht="24">
      <c r="B32" s="346" t="s">
        <v>548</v>
      </c>
      <c r="C32" s="344" t="s">
        <v>549</v>
      </c>
      <c r="D32" s="344" t="s">
        <v>550</v>
      </c>
      <c r="E32" s="344" t="s">
        <v>551</v>
      </c>
      <c r="F32" s="345"/>
      <c r="G32" s="116"/>
      <c r="H32" s="353">
        <v>0</v>
      </c>
      <c r="I32" s="349" t="s">
        <v>1183</v>
      </c>
      <c r="J32" s="348">
        <v>421211</v>
      </c>
      <c r="K32" s="348">
        <v>315908.25</v>
      </c>
      <c r="L32" s="348">
        <v>421211</v>
      </c>
      <c r="M32" s="356">
        <v>0</v>
      </c>
      <c r="N32" s="356">
        <v>0</v>
      </c>
      <c r="O32" s="356">
        <v>0</v>
      </c>
      <c r="P32" s="356">
        <v>0</v>
      </c>
      <c r="Q32" s="356">
        <v>0</v>
      </c>
      <c r="R32" s="353">
        <v>0</v>
      </c>
      <c r="T32" s="1">
        <v>315908.25</v>
      </c>
    </row>
    <row r="33" spans="2:20" ht="24">
      <c r="B33" s="308" t="s">
        <v>552</v>
      </c>
      <c r="C33" s="344" t="s">
        <v>553</v>
      </c>
      <c r="D33" s="344" t="s">
        <v>554</v>
      </c>
      <c r="E33" s="344" t="s">
        <v>555</v>
      </c>
      <c r="F33" s="345"/>
      <c r="G33" s="116"/>
      <c r="H33" s="353">
        <v>0</v>
      </c>
      <c r="I33" s="349" t="s">
        <v>1183</v>
      </c>
      <c r="J33" s="348">
        <v>432244</v>
      </c>
      <c r="K33" s="348">
        <v>324183</v>
      </c>
      <c r="L33" s="348">
        <v>432244</v>
      </c>
      <c r="M33" s="356">
        <v>0</v>
      </c>
      <c r="N33" s="356">
        <v>0</v>
      </c>
      <c r="O33" s="356">
        <v>0</v>
      </c>
      <c r="P33" s="356">
        <v>0</v>
      </c>
      <c r="Q33" s="356">
        <v>0</v>
      </c>
      <c r="R33" s="353">
        <v>0</v>
      </c>
      <c r="T33" s="1">
        <v>324183</v>
      </c>
    </row>
    <row r="34" spans="2:20" ht="36">
      <c r="B34" s="308" t="s">
        <v>556</v>
      </c>
      <c r="C34" s="344" t="s">
        <v>557</v>
      </c>
      <c r="D34" s="344" t="s">
        <v>558</v>
      </c>
      <c r="E34" s="344" t="s">
        <v>559</v>
      </c>
      <c r="F34" s="345"/>
      <c r="G34" s="116"/>
      <c r="H34" s="353">
        <v>0</v>
      </c>
      <c r="I34" s="349" t="s">
        <v>1184</v>
      </c>
      <c r="J34" s="348">
        <v>501716</v>
      </c>
      <c r="K34" s="348">
        <v>376287</v>
      </c>
      <c r="L34" s="348">
        <v>501716</v>
      </c>
      <c r="M34" s="356">
        <v>0</v>
      </c>
      <c r="N34" s="356">
        <v>0</v>
      </c>
      <c r="O34" s="356">
        <v>0</v>
      </c>
      <c r="P34" s="356">
        <v>0</v>
      </c>
      <c r="Q34" s="356">
        <v>0</v>
      </c>
      <c r="R34" s="353">
        <v>0</v>
      </c>
      <c r="T34" s="1">
        <v>376287</v>
      </c>
    </row>
    <row r="35" spans="2:20" ht="24">
      <c r="B35" s="346" t="s">
        <v>560</v>
      </c>
      <c r="C35" s="344" t="s">
        <v>561</v>
      </c>
      <c r="D35" s="344" t="s">
        <v>562</v>
      </c>
      <c r="E35" s="344" t="s">
        <v>563</v>
      </c>
      <c r="F35" s="345"/>
      <c r="G35" s="116"/>
      <c r="H35" s="353">
        <v>0</v>
      </c>
      <c r="I35" s="349" t="s">
        <v>1184</v>
      </c>
      <c r="J35" s="348">
        <v>626068</v>
      </c>
      <c r="K35" s="348">
        <v>469551</v>
      </c>
      <c r="L35" s="348">
        <v>626068</v>
      </c>
      <c r="M35" s="356">
        <v>0</v>
      </c>
      <c r="N35" s="356">
        <v>0</v>
      </c>
      <c r="O35" s="356">
        <v>0</v>
      </c>
      <c r="P35" s="356">
        <v>0</v>
      </c>
      <c r="Q35" s="356">
        <v>0</v>
      </c>
      <c r="R35" s="353">
        <v>0</v>
      </c>
      <c r="T35" s="1">
        <v>469551</v>
      </c>
    </row>
    <row r="36" spans="2:20" ht="24">
      <c r="B36" s="308" t="s">
        <v>564</v>
      </c>
      <c r="C36" s="344" t="s">
        <v>565</v>
      </c>
      <c r="D36" s="344" t="s">
        <v>566</v>
      </c>
      <c r="E36" s="344" t="s">
        <v>567</v>
      </c>
      <c r="F36" s="345"/>
      <c r="G36" s="116"/>
      <c r="H36" s="353">
        <v>0</v>
      </c>
      <c r="I36" s="349" t="s">
        <v>1183</v>
      </c>
      <c r="J36" s="348">
        <v>394315</v>
      </c>
      <c r="K36" s="348">
        <v>295736.25</v>
      </c>
      <c r="L36" s="348">
        <v>394315</v>
      </c>
      <c r="M36" s="356">
        <v>0</v>
      </c>
      <c r="N36" s="356">
        <v>0</v>
      </c>
      <c r="O36" s="356">
        <v>0</v>
      </c>
      <c r="P36" s="356">
        <v>0</v>
      </c>
      <c r="Q36" s="356">
        <v>0</v>
      </c>
      <c r="R36" s="353">
        <v>0</v>
      </c>
      <c r="T36" s="1">
        <v>295736.25</v>
      </c>
    </row>
    <row r="37" spans="2:20" ht="72">
      <c r="B37" s="308" t="s">
        <v>568</v>
      </c>
      <c r="C37" s="344" t="s">
        <v>569</v>
      </c>
      <c r="D37" s="344" t="s">
        <v>570</v>
      </c>
      <c r="E37" s="344" t="s">
        <v>571</v>
      </c>
      <c r="F37" s="345"/>
      <c r="G37" s="116"/>
      <c r="H37" s="353">
        <v>0</v>
      </c>
      <c r="I37" s="349" t="s">
        <v>1184</v>
      </c>
      <c r="J37" s="348">
        <v>873796</v>
      </c>
      <c r="K37" s="348">
        <v>655347</v>
      </c>
      <c r="L37" s="348">
        <v>873796</v>
      </c>
      <c r="M37" s="356">
        <v>0</v>
      </c>
      <c r="N37" s="356">
        <v>0</v>
      </c>
      <c r="O37" s="356">
        <v>0</v>
      </c>
      <c r="P37" s="356">
        <v>0</v>
      </c>
      <c r="Q37" s="356">
        <v>0</v>
      </c>
      <c r="R37" s="353">
        <v>0</v>
      </c>
      <c r="T37" s="1">
        <v>655347</v>
      </c>
    </row>
    <row r="38" spans="2:20" ht="36">
      <c r="B38" s="346" t="s">
        <v>572</v>
      </c>
      <c r="C38" s="344" t="s">
        <v>573</v>
      </c>
      <c r="D38" s="344" t="s">
        <v>574</v>
      </c>
      <c r="E38" s="344" t="s">
        <v>575</v>
      </c>
      <c r="F38" s="345"/>
      <c r="G38" s="116"/>
      <c r="H38" s="353">
        <v>0</v>
      </c>
      <c r="I38" s="349" t="s">
        <v>1183</v>
      </c>
      <c r="J38" s="348">
        <v>460724</v>
      </c>
      <c r="K38" s="348">
        <v>345543</v>
      </c>
      <c r="L38" s="348">
        <v>460724</v>
      </c>
      <c r="M38" s="356">
        <v>0</v>
      </c>
      <c r="N38" s="356">
        <v>0</v>
      </c>
      <c r="O38" s="356">
        <v>0</v>
      </c>
      <c r="P38" s="356">
        <v>0</v>
      </c>
      <c r="Q38" s="356">
        <v>0</v>
      </c>
      <c r="R38" s="353">
        <v>0</v>
      </c>
      <c r="T38" s="1">
        <v>345543</v>
      </c>
    </row>
    <row r="39" spans="2:20" ht="36">
      <c r="B39" s="308" t="s">
        <v>576</v>
      </c>
      <c r="C39" s="344" t="s">
        <v>577</v>
      </c>
      <c r="D39" s="344" t="s">
        <v>578</v>
      </c>
      <c r="E39" s="344" t="s">
        <v>579</v>
      </c>
      <c r="F39" s="345"/>
      <c r="G39" s="116"/>
      <c r="H39" s="353">
        <v>0</v>
      </c>
      <c r="I39" s="349" t="s">
        <v>1183</v>
      </c>
      <c r="J39" s="348">
        <v>426905</v>
      </c>
      <c r="K39" s="348">
        <v>320178.75</v>
      </c>
      <c r="L39" s="348">
        <v>426905</v>
      </c>
      <c r="M39" s="356">
        <v>0</v>
      </c>
      <c r="N39" s="356">
        <v>0</v>
      </c>
      <c r="O39" s="356">
        <v>0</v>
      </c>
      <c r="P39" s="356">
        <v>0</v>
      </c>
      <c r="Q39" s="356">
        <v>0</v>
      </c>
      <c r="R39" s="353">
        <v>0</v>
      </c>
      <c r="T39" s="1">
        <v>320178.75</v>
      </c>
    </row>
    <row r="40" spans="2:20" ht="36">
      <c r="B40" s="308" t="s">
        <v>580</v>
      </c>
      <c r="C40" s="344" t="s">
        <v>581</v>
      </c>
      <c r="D40" s="344" t="s">
        <v>582</v>
      </c>
      <c r="E40" s="344" t="s">
        <v>583</v>
      </c>
      <c r="F40" s="345"/>
      <c r="G40" s="116"/>
      <c r="H40" s="353">
        <v>0</v>
      </c>
      <c r="I40" s="349" t="s">
        <v>1184</v>
      </c>
      <c r="J40" s="348">
        <v>781480</v>
      </c>
      <c r="K40" s="348">
        <v>586110</v>
      </c>
      <c r="L40" s="348">
        <v>781480</v>
      </c>
      <c r="M40" s="356">
        <v>0</v>
      </c>
      <c r="N40" s="356">
        <v>0</v>
      </c>
      <c r="O40" s="356">
        <v>0</v>
      </c>
      <c r="P40" s="356">
        <v>0</v>
      </c>
      <c r="Q40" s="356">
        <v>0</v>
      </c>
      <c r="R40" s="353">
        <v>0</v>
      </c>
      <c r="T40" s="1">
        <v>586110</v>
      </c>
    </row>
    <row r="41" spans="2:20" ht="60">
      <c r="B41" s="346" t="s">
        <v>584</v>
      </c>
      <c r="C41" s="344" t="s">
        <v>585</v>
      </c>
      <c r="D41" s="344" t="s">
        <v>586</v>
      </c>
      <c r="E41" s="344" t="s">
        <v>587</v>
      </c>
      <c r="F41" s="345"/>
      <c r="G41" s="116"/>
      <c r="H41" s="353">
        <v>0</v>
      </c>
      <c r="I41" s="349" t="s">
        <v>1184</v>
      </c>
      <c r="J41" s="348">
        <v>544710</v>
      </c>
      <c r="K41" s="348">
        <v>408532.5</v>
      </c>
      <c r="L41" s="348">
        <v>544710</v>
      </c>
      <c r="M41" s="356">
        <v>0</v>
      </c>
      <c r="N41" s="356">
        <v>0</v>
      </c>
      <c r="O41" s="356">
        <v>0</v>
      </c>
      <c r="P41" s="356">
        <v>0</v>
      </c>
      <c r="Q41" s="356">
        <v>0</v>
      </c>
      <c r="R41" s="353">
        <v>0</v>
      </c>
      <c r="T41" s="1">
        <v>408532.5</v>
      </c>
    </row>
    <row r="42" spans="2:20" ht="60">
      <c r="B42" s="308" t="s">
        <v>588</v>
      </c>
      <c r="C42" s="344" t="s">
        <v>589</v>
      </c>
      <c r="D42" s="344" t="s">
        <v>590</v>
      </c>
      <c r="E42" s="344" t="s">
        <v>591</v>
      </c>
      <c r="F42" s="345"/>
      <c r="G42" s="116"/>
      <c r="H42" s="353">
        <v>0</v>
      </c>
      <c r="I42" s="349" t="s">
        <v>1184</v>
      </c>
      <c r="J42" s="348">
        <v>403127</v>
      </c>
      <c r="K42" s="348">
        <v>302345.25</v>
      </c>
      <c r="L42" s="348">
        <v>403127</v>
      </c>
      <c r="M42" s="356">
        <v>0</v>
      </c>
      <c r="N42" s="356">
        <v>0</v>
      </c>
      <c r="O42" s="356">
        <v>0</v>
      </c>
      <c r="P42" s="356">
        <v>0</v>
      </c>
      <c r="Q42" s="356">
        <v>0</v>
      </c>
      <c r="R42" s="353">
        <v>0</v>
      </c>
      <c r="T42" s="1">
        <v>302345.25</v>
      </c>
    </row>
    <row r="43" spans="2:20" ht="36">
      <c r="B43" s="308" t="s">
        <v>592</v>
      </c>
      <c r="C43" s="344" t="s">
        <v>593</v>
      </c>
      <c r="D43" s="344" t="s">
        <v>594</v>
      </c>
      <c r="E43" s="344" t="s">
        <v>595</v>
      </c>
      <c r="F43" s="345"/>
      <c r="G43" s="116"/>
      <c r="H43" s="353">
        <v>0</v>
      </c>
      <c r="I43" s="349" t="s">
        <v>1184</v>
      </c>
      <c r="J43" s="348">
        <v>745424</v>
      </c>
      <c r="K43" s="348">
        <v>559068</v>
      </c>
      <c r="L43" s="348">
        <v>745424</v>
      </c>
      <c r="M43" s="356">
        <v>0</v>
      </c>
      <c r="N43" s="356">
        <v>0</v>
      </c>
      <c r="O43" s="356">
        <v>0</v>
      </c>
      <c r="P43" s="356">
        <v>0</v>
      </c>
      <c r="Q43" s="356">
        <v>0</v>
      </c>
      <c r="R43" s="353">
        <v>0</v>
      </c>
      <c r="T43" s="1">
        <v>559068</v>
      </c>
    </row>
    <row r="44" spans="2:20" ht="36">
      <c r="B44" s="346" t="s">
        <v>596</v>
      </c>
      <c r="C44" s="344" t="s">
        <v>597</v>
      </c>
      <c r="D44" s="344" t="s">
        <v>598</v>
      </c>
      <c r="E44" s="344" t="s">
        <v>599</v>
      </c>
      <c r="F44" s="345"/>
      <c r="G44" s="116"/>
      <c r="H44" s="353">
        <v>0</v>
      </c>
      <c r="I44" s="349" t="s">
        <v>1183</v>
      </c>
      <c r="J44" s="348">
        <v>503837</v>
      </c>
      <c r="K44" s="348">
        <v>377877.75</v>
      </c>
      <c r="L44" s="348">
        <v>503837</v>
      </c>
      <c r="M44" s="356">
        <v>0</v>
      </c>
      <c r="N44" s="356">
        <v>0</v>
      </c>
      <c r="O44" s="356">
        <v>0</v>
      </c>
      <c r="P44" s="356">
        <v>0</v>
      </c>
      <c r="Q44" s="356">
        <v>0</v>
      </c>
      <c r="R44" s="353">
        <v>0</v>
      </c>
      <c r="T44" s="1">
        <v>377877.75</v>
      </c>
    </row>
    <row r="45" spans="2:20" ht="36">
      <c r="B45" s="308" t="s">
        <v>600</v>
      </c>
      <c r="C45" s="344" t="s">
        <v>601</v>
      </c>
      <c r="D45" s="344" t="s">
        <v>602</v>
      </c>
      <c r="E45" s="344" t="s">
        <v>603</v>
      </c>
      <c r="F45" s="345"/>
      <c r="G45" s="116"/>
      <c r="H45" s="353">
        <v>0</v>
      </c>
      <c r="I45" s="349" t="s">
        <v>1183</v>
      </c>
      <c r="J45" s="348">
        <v>677668</v>
      </c>
      <c r="K45" s="348">
        <v>508251</v>
      </c>
      <c r="L45" s="348">
        <v>677668</v>
      </c>
      <c r="M45" s="356">
        <v>0</v>
      </c>
      <c r="N45" s="356">
        <v>0</v>
      </c>
      <c r="O45" s="356">
        <v>0</v>
      </c>
      <c r="P45" s="356">
        <v>0</v>
      </c>
      <c r="Q45" s="356">
        <v>0</v>
      </c>
      <c r="R45" s="353">
        <v>0</v>
      </c>
      <c r="T45" s="1">
        <v>508251</v>
      </c>
    </row>
    <row r="46" spans="2:20" ht="72">
      <c r="B46" s="308" t="s">
        <v>604</v>
      </c>
      <c r="C46" s="344" t="s">
        <v>605</v>
      </c>
      <c r="D46" s="344" t="s">
        <v>606</v>
      </c>
      <c r="E46" s="344" t="s">
        <v>607</v>
      </c>
      <c r="F46" s="345"/>
      <c r="G46" s="116"/>
      <c r="H46" s="353">
        <v>0</v>
      </c>
      <c r="I46" s="349" t="s">
        <v>1183</v>
      </c>
      <c r="J46" s="348">
        <v>530227</v>
      </c>
      <c r="K46" s="348">
        <v>397670.25</v>
      </c>
      <c r="L46" s="348">
        <v>530227</v>
      </c>
      <c r="M46" s="356">
        <v>0</v>
      </c>
      <c r="N46" s="356">
        <v>0</v>
      </c>
      <c r="O46" s="356">
        <v>0</v>
      </c>
      <c r="P46" s="356">
        <v>0</v>
      </c>
      <c r="Q46" s="356">
        <v>0</v>
      </c>
      <c r="R46" s="353">
        <v>0</v>
      </c>
      <c r="T46" s="1">
        <v>397670.25</v>
      </c>
    </row>
    <row r="47" spans="2:20" ht="48">
      <c r="B47" s="346" t="s">
        <v>608</v>
      </c>
      <c r="C47" s="344" t="s">
        <v>609</v>
      </c>
      <c r="D47" s="344" t="s">
        <v>610</v>
      </c>
      <c r="E47" s="344" t="s">
        <v>611</v>
      </c>
      <c r="F47" s="345"/>
      <c r="G47" s="116"/>
      <c r="H47" s="353">
        <v>0</v>
      </c>
      <c r="I47" s="349" t="s">
        <v>1184</v>
      </c>
      <c r="J47" s="348">
        <v>410287</v>
      </c>
      <c r="K47" s="348">
        <v>307715.25</v>
      </c>
      <c r="L47" s="348">
        <v>410287</v>
      </c>
      <c r="M47" s="356">
        <v>0</v>
      </c>
      <c r="N47" s="356">
        <v>0</v>
      </c>
      <c r="O47" s="356">
        <v>0</v>
      </c>
      <c r="P47" s="356">
        <v>0</v>
      </c>
      <c r="Q47" s="356">
        <v>0</v>
      </c>
      <c r="R47" s="353">
        <v>0</v>
      </c>
      <c r="T47" s="1">
        <v>307715.25</v>
      </c>
    </row>
    <row r="48" spans="2:20" ht="36">
      <c r="B48" s="308" t="s">
        <v>612</v>
      </c>
      <c r="C48" s="344" t="s">
        <v>613</v>
      </c>
      <c r="D48" s="344" t="s">
        <v>614</v>
      </c>
      <c r="E48" s="344" t="s">
        <v>615</v>
      </c>
      <c r="F48" s="345"/>
      <c r="G48" s="116"/>
      <c r="H48" s="353">
        <v>0</v>
      </c>
      <c r="I48" s="349" t="s">
        <v>1183</v>
      </c>
      <c r="J48" s="348">
        <v>395233</v>
      </c>
      <c r="K48" s="348">
        <v>296424.75</v>
      </c>
      <c r="L48" s="348">
        <v>395233</v>
      </c>
      <c r="M48" s="356">
        <v>0</v>
      </c>
      <c r="N48" s="356">
        <v>0</v>
      </c>
      <c r="O48" s="356">
        <v>0</v>
      </c>
      <c r="P48" s="356">
        <v>0</v>
      </c>
      <c r="Q48" s="356">
        <v>0</v>
      </c>
      <c r="R48" s="353">
        <v>0</v>
      </c>
      <c r="T48" s="1">
        <v>296424.75</v>
      </c>
    </row>
    <row r="49" spans="2:20" ht="24">
      <c r="B49" s="308" t="s">
        <v>616</v>
      </c>
      <c r="C49" s="344" t="s">
        <v>617</v>
      </c>
      <c r="D49" s="344" t="s">
        <v>618</v>
      </c>
      <c r="E49" s="344" t="s">
        <v>619</v>
      </c>
      <c r="F49" s="345"/>
      <c r="G49" s="116"/>
      <c r="H49" s="353">
        <v>0</v>
      </c>
      <c r="I49" s="349" t="s">
        <v>1183</v>
      </c>
      <c r="J49" s="348">
        <v>383271</v>
      </c>
      <c r="K49" s="348">
        <v>287453.25</v>
      </c>
      <c r="L49" s="348">
        <v>383271</v>
      </c>
      <c r="M49" s="356">
        <v>0</v>
      </c>
      <c r="N49" s="356">
        <v>0</v>
      </c>
      <c r="O49" s="356">
        <v>0</v>
      </c>
      <c r="P49" s="356">
        <v>0</v>
      </c>
      <c r="Q49" s="356">
        <v>0</v>
      </c>
      <c r="R49" s="353">
        <v>0</v>
      </c>
      <c r="T49" s="1">
        <v>287453.25</v>
      </c>
    </row>
    <row r="50" spans="2:20" ht="96">
      <c r="B50" s="346" t="s">
        <v>620</v>
      </c>
      <c r="C50" s="344" t="s">
        <v>621</v>
      </c>
      <c r="D50" s="344" t="s">
        <v>622</v>
      </c>
      <c r="E50" s="344" t="s">
        <v>623</v>
      </c>
      <c r="F50" s="345"/>
      <c r="G50" s="116"/>
      <c r="H50" s="353">
        <v>0</v>
      </c>
      <c r="I50" s="349" t="s">
        <v>1183</v>
      </c>
      <c r="J50" s="348">
        <v>658130</v>
      </c>
      <c r="K50" s="348">
        <v>493597.5</v>
      </c>
      <c r="L50" s="348">
        <v>658130</v>
      </c>
      <c r="M50" s="356">
        <v>0</v>
      </c>
      <c r="N50" s="356">
        <v>0</v>
      </c>
      <c r="O50" s="356">
        <v>0</v>
      </c>
      <c r="P50" s="356">
        <v>0</v>
      </c>
      <c r="Q50" s="356">
        <v>0</v>
      </c>
      <c r="R50" s="353">
        <v>0</v>
      </c>
      <c r="T50" s="1">
        <v>493597.5</v>
      </c>
    </row>
    <row r="51" spans="2:20" ht="48">
      <c r="B51" s="308" t="s">
        <v>624</v>
      </c>
      <c r="C51" s="344" t="s">
        <v>625</v>
      </c>
      <c r="D51" s="344" t="s">
        <v>626</v>
      </c>
      <c r="E51" s="344" t="s">
        <v>627</v>
      </c>
      <c r="F51" s="345"/>
      <c r="G51" s="116"/>
      <c r="H51" s="353">
        <v>0</v>
      </c>
      <c r="I51" s="349" t="s">
        <v>1184</v>
      </c>
      <c r="J51" s="348">
        <v>653966</v>
      </c>
      <c r="K51" s="348">
        <v>490474.5</v>
      </c>
      <c r="L51" s="348">
        <v>653966</v>
      </c>
      <c r="M51" s="356">
        <v>0</v>
      </c>
      <c r="N51" s="356">
        <v>0</v>
      </c>
      <c r="O51" s="356">
        <v>0</v>
      </c>
      <c r="P51" s="356">
        <v>0</v>
      </c>
      <c r="Q51" s="356">
        <v>0</v>
      </c>
      <c r="R51" s="353">
        <v>0</v>
      </c>
      <c r="T51" s="1">
        <v>490474.5</v>
      </c>
    </row>
    <row r="52" spans="2:20" ht="36">
      <c r="B52" s="308" t="s">
        <v>628</v>
      </c>
      <c r="C52" s="344" t="s">
        <v>629</v>
      </c>
      <c r="D52" s="344" t="s">
        <v>630</v>
      </c>
      <c r="E52" s="344" t="s">
        <v>631</v>
      </c>
      <c r="F52" s="345"/>
      <c r="G52" s="116"/>
      <c r="H52" s="353">
        <v>0</v>
      </c>
      <c r="I52" s="349" t="s">
        <v>1184</v>
      </c>
      <c r="J52" s="348">
        <v>786128</v>
      </c>
      <c r="K52" s="348">
        <v>589596</v>
      </c>
      <c r="L52" s="348">
        <v>786128</v>
      </c>
      <c r="M52" s="356">
        <v>0</v>
      </c>
      <c r="N52" s="356">
        <v>0</v>
      </c>
      <c r="O52" s="356">
        <v>0</v>
      </c>
      <c r="P52" s="356">
        <v>0</v>
      </c>
      <c r="Q52" s="356">
        <v>0</v>
      </c>
      <c r="R52" s="353">
        <v>0</v>
      </c>
      <c r="T52" s="1">
        <v>589596</v>
      </c>
    </row>
    <row r="53" spans="2:20" ht="84">
      <c r="B53" s="346" t="s">
        <v>632</v>
      </c>
      <c r="C53" s="344" t="s">
        <v>633</v>
      </c>
      <c r="D53" s="344" t="s">
        <v>634</v>
      </c>
      <c r="E53" s="344" t="s">
        <v>635</v>
      </c>
      <c r="F53" s="345"/>
      <c r="G53" s="116"/>
      <c r="H53" s="353">
        <v>0</v>
      </c>
      <c r="I53" s="349" t="s">
        <v>1184</v>
      </c>
      <c r="J53" s="348">
        <v>631201</v>
      </c>
      <c r="K53" s="348">
        <v>473400.75</v>
      </c>
      <c r="L53" s="348">
        <v>631201</v>
      </c>
      <c r="M53" s="356">
        <v>0</v>
      </c>
      <c r="N53" s="356">
        <v>0</v>
      </c>
      <c r="O53" s="356">
        <v>0</v>
      </c>
      <c r="P53" s="356">
        <v>0</v>
      </c>
      <c r="Q53" s="356">
        <v>0</v>
      </c>
      <c r="R53" s="353">
        <v>0</v>
      </c>
      <c r="T53" s="1">
        <v>473400.75</v>
      </c>
    </row>
    <row r="54" spans="2:20" ht="24">
      <c r="B54" s="308" t="s">
        <v>636</v>
      </c>
      <c r="C54" s="344" t="s">
        <v>637</v>
      </c>
      <c r="D54" s="344" t="s">
        <v>638</v>
      </c>
      <c r="E54" s="344" t="s">
        <v>639</v>
      </c>
      <c r="F54" s="345"/>
      <c r="G54" s="116"/>
      <c r="H54" s="353">
        <v>0</v>
      </c>
      <c r="I54" s="349" t="s">
        <v>1184</v>
      </c>
      <c r="J54" s="348">
        <v>498256</v>
      </c>
      <c r="K54" s="348">
        <v>373692</v>
      </c>
      <c r="L54" s="348">
        <v>498256</v>
      </c>
      <c r="M54" s="356">
        <v>0</v>
      </c>
      <c r="N54" s="356">
        <v>0</v>
      </c>
      <c r="O54" s="356">
        <v>0</v>
      </c>
      <c r="P54" s="356">
        <v>0</v>
      </c>
      <c r="Q54" s="356">
        <v>0</v>
      </c>
      <c r="R54" s="353">
        <v>0</v>
      </c>
      <c r="T54" s="1">
        <v>373692</v>
      </c>
    </row>
    <row r="55" spans="2:20" ht="24">
      <c r="B55" s="308" t="s">
        <v>640</v>
      </c>
      <c r="C55" s="344" t="s">
        <v>641</v>
      </c>
      <c r="D55" s="344" t="s">
        <v>642</v>
      </c>
      <c r="E55" s="344" t="s">
        <v>643</v>
      </c>
      <c r="F55" s="345"/>
      <c r="G55" s="116"/>
      <c r="H55" s="353">
        <v>0</v>
      </c>
      <c r="I55" s="349" t="s">
        <v>1183</v>
      </c>
      <c r="J55" s="348">
        <v>505810</v>
      </c>
      <c r="K55" s="348">
        <v>379357.5</v>
      </c>
      <c r="L55" s="348">
        <v>505810</v>
      </c>
      <c r="M55" s="356">
        <v>0</v>
      </c>
      <c r="N55" s="356">
        <v>0</v>
      </c>
      <c r="O55" s="356">
        <v>0</v>
      </c>
      <c r="P55" s="356">
        <v>0</v>
      </c>
      <c r="Q55" s="356">
        <v>0</v>
      </c>
      <c r="R55" s="353">
        <v>0</v>
      </c>
      <c r="T55" s="1">
        <v>379357.5</v>
      </c>
    </row>
    <row r="56" spans="2:20" ht="84">
      <c r="B56" s="346" t="s">
        <v>644</v>
      </c>
      <c r="C56" s="344" t="s">
        <v>645</v>
      </c>
      <c r="D56" s="344" t="s">
        <v>646</v>
      </c>
      <c r="E56" s="344" t="s">
        <v>647</v>
      </c>
      <c r="F56" s="345"/>
      <c r="G56" s="116"/>
      <c r="H56" s="353">
        <v>0</v>
      </c>
      <c r="I56" s="349" t="s">
        <v>1183</v>
      </c>
      <c r="J56" s="348">
        <v>433845</v>
      </c>
      <c r="K56" s="348">
        <v>325383.75</v>
      </c>
      <c r="L56" s="348">
        <v>433845</v>
      </c>
      <c r="M56" s="356">
        <v>0</v>
      </c>
      <c r="N56" s="356">
        <v>0</v>
      </c>
      <c r="O56" s="356">
        <v>0</v>
      </c>
      <c r="P56" s="356">
        <v>0</v>
      </c>
      <c r="Q56" s="356">
        <v>0</v>
      </c>
      <c r="R56" s="353">
        <v>0</v>
      </c>
      <c r="T56" s="1">
        <v>325383.75</v>
      </c>
    </row>
    <row r="57" spans="2:20" ht="24">
      <c r="B57" s="308" t="s">
        <v>648</v>
      </c>
      <c r="C57" s="344" t="s">
        <v>649</v>
      </c>
      <c r="D57" s="344" t="s">
        <v>650</v>
      </c>
      <c r="E57" s="344" t="s">
        <v>651</v>
      </c>
      <c r="F57" s="345"/>
      <c r="G57" s="116"/>
      <c r="H57" s="353">
        <v>0</v>
      </c>
      <c r="I57" s="349" t="s">
        <v>1183</v>
      </c>
      <c r="J57" s="348">
        <v>503072</v>
      </c>
      <c r="K57" s="348">
        <v>377304</v>
      </c>
      <c r="L57" s="348">
        <v>503072</v>
      </c>
      <c r="M57" s="356">
        <v>0</v>
      </c>
      <c r="N57" s="356">
        <v>0</v>
      </c>
      <c r="O57" s="356">
        <v>0</v>
      </c>
      <c r="P57" s="356">
        <v>0</v>
      </c>
      <c r="Q57" s="356">
        <v>0</v>
      </c>
      <c r="R57" s="353">
        <v>0</v>
      </c>
      <c r="T57" s="1">
        <v>377304</v>
      </c>
    </row>
    <row r="58" spans="2:20" ht="60">
      <c r="B58" s="308" t="s">
        <v>652</v>
      </c>
      <c r="C58" s="344" t="s">
        <v>653</v>
      </c>
      <c r="D58" s="344" t="s">
        <v>654</v>
      </c>
      <c r="E58" s="344" t="s">
        <v>655</v>
      </c>
      <c r="F58" s="345"/>
      <c r="G58" s="116"/>
      <c r="H58" s="353">
        <v>0</v>
      </c>
      <c r="I58" s="349" t="s">
        <v>1183</v>
      </c>
      <c r="J58" s="348">
        <v>431394</v>
      </c>
      <c r="K58" s="348">
        <v>323545.5</v>
      </c>
      <c r="L58" s="348">
        <v>431394</v>
      </c>
      <c r="M58" s="356">
        <v>0</v>
      </c>
      <c r="N58" s="356">
        <v>0</v>
      </c>
      <c r="O58" s="356">
        <v>0</v>
      </c>
      <c r="P58" s="356">
        <v>0</v>
      </c>
      <c r="Q58" s="356">
        <v>0</v>
      </c>
      <c r="R58" s="353">
        <v>0</v>
      </c>
      <c r="T58" s="1">
        <v>323545.5</v>
      </c>
    </row>
    <row r="59" spans="2:20" ht="24">
      <c r="B59" s="346" t="s">
        <v>656</v>
      </c>
      <c r="C59" s="344" t="s">
        <v>657</v>
      </c>
      <c r="D59" s="344" t="s">
        <v>658</v>
      </c>
      <c r="E59" s="344" t="s">
        <v>659</v>
      </c>
      <c r="F59" s="345"/>
      <c r="G59" s="116"/>
      <c r="H59" s="353">
        <v>0</v>
      </c>
      <c r="I59" s="349" t="s">
        <v>1183</v>
      </c>
      <c r="J59" s="348">
        <v>816936</v>
      </c>
      <c r="K59" s="348">
        <v>612702</v>
      </c>
      <c r="L59" s="348">
        <v>816936</v>
      </c>
      <c r="M59" s="356">
        <v>0</v>
      </c>
      <c r="N59" s="356">
        <v>0</v>
      </c>
      <c r="O59" s="356">
        <v>0</v>
      </c>
      <c r="P59" s="356">
        <v>0</v>
      </c>
      <c r="Q59" s="356">
        <v>0</v>
      </c>
      <c r="R59" s="353">
        <v>0</v>
      </c>
      <c r="T59" s="1">
        <v>612702</v>
      </c>
    </row>
    <row r="60" spans="2:20" ht="108">
      <c r="B60" s="308" t="s">
        <v>660</v>
      </c>
      <c r="C60" s="344" t="s">
        <v>661</v>
      </c>
      <c r="D60" s="344" t="s">
        <v>662</v>
      </c>
      <c r="E60" s="344" t="s">
        <v>663</v>
      </c>
      <c r="F60" s="345"/>
      <c r="G60" s="116"/>
      <c r="H60" s="353">
        <v>0</v>
      </c>
      <c r="I60" s="349" t="s">
        <v>1184</v>
      </c>
      <c r="J60" s="348">
        <v>458195</v>
      </c>
      <c r="K60" s="348">
        <v>343646.25</v>
      </c>
      <c r="L60" s="348">
        <v>458195</v>
      </c>
      <c r="M60" s="356">
        <v>0</v>
      </c>
      <c r="N60" s="356">
        <v>0</v>
      </c>
      <c r="O60" s="356">
        <v>0</v>
      </c>
      <c r="P60" s="356">
        <v>0</v>
      </c>
      <c r="Q60" s="356">
        <v>0</v>
      </c>
      <c r="R60" s="353">
        <v>0</v>
      </c>
      <c r="T60" s="1">
        <v>343646.25</v>
      </c>
    </row>
    <row r="61" spans="2:20" ht="36">
      <c r="B61" s="308" t="s">
        <v>664</v>
      </c>
      <c r="C61" s="344" t="s">
        <v>665</v>
      </c>
      <c r="D61" s="344" t="s">
        <v>666</v>
      </c>
      <c r="E61" s="344" t="s">
        <v>667</v>
      </c>
      <c r="F61" s="345"/>
      <c r="G61" s="116"/>
      <c r="H61" s="353">
        <v>0</v>
      </c>
      <c r="I61" s="349" t="s">
        <v>1183</v>
      </c>
      <c r="J61" s="348">
        <v>449390</v>
      </c>
      <c r="K61" s="348">
        <v>337042.5</v>
      </c>
      <c r="L61" s="348">
        <v>449390</v>
      </c>
      <c r="M61" s="356">
        <v>0</v>
      </c>
      <c r="N61" s="356">
        <v>0</v>
      </c>
      <c r="O61" s="356">
        <v>0</v>
      </c>
      <c r="P61" s="356">
        <v>0</v>
      </c>
      <c r="Q61" s="356">
        <v>0</v>
      </c>
      <c r="R61" s="353">
        <v>0</v>
      </c>
      <c r="T61" s="1">
        <v>337042.5</v>
      </c>
    </row>
    <row r="62" spans="2:20" ht="72">
      <c r="B62" s="346" t="s">
        <v>668</v>
      </c>
      <c r="C62" s="344" t="s">
        <v>669</v>
      </c>
      <c r="D62" s="344" t="s">
        <v>670</v>
      </c>
      <c r="E62" s="344" t="s">
        <v>671</v>
      </c>
      <c r="F62" s="345"/>
      <c r="G62" s="116"/>
      <c r="H62" s="353">
        <v>0</v>
      </c>
      <c r="I62" s="349" t="s">
        <v>1184</v>
      </c>
      <c r="J62" s="348">
        <v>434743</v>
      </c>
      <c r="K62" s="348">
        <v>326057.25</v>
      </c>
      <c r="L62" s="348">
        <v>434743</v>
      </c>
      <c r="M62" s="356">
        <v>0</v>
      </c>
      <c r="N62" s="356">
        <v>0</v>
      </c>
      <c r="O62" s="356">
        <v>0</v>
      </c>
      <c r="P62" s="356">
        <v>0</v>
      </c>
      <c r="Q62" s="356">
        <v>0</v>
      </c>
      <c r="R62" s="353">
        <v>0</v>
      </c>
      <c r="T62" s="1">
        <v>326057.25</v>
      </c>
    </row>
    <row r="63" spans="2:20" ht="24">
      <c r="B63" s="308" t="s">
        <v>672</v>
      </c>
      <c r="C63" s="344" t="s">
        <v>673</v>
      </c>
      <c r="D63" s="344" t="s">
        <v>674</v>
      </c>
      <c r="E63" s="344" t="s">
        <v>675</v>
      </c>
      <c r="F63" s="345"/>
      <c r="G63" s="116"/>
      <c r="H63" s="353">
        <v>0</v>
      </c>
      <c r="I63" s="349" t="s">
        <v>1183</v>
      </c>
      <c r="J63" s="348">
        <v>970999</v>
      </c>
      <c r="K63" s="348">
        <v>728249.25</v>
      </c>
      <c r="L63" s="348">
        <v>970999</v>
      </c>
      <c r="M63" s="356">
        <v>0</v>
      </c>
      <c r="N63" s="356">
        <v>0</v>
      </c>
      <c r="O63" s="356">
        <v>0</v>
      </c>
      <c r="P63" s="356">
        <v>0</v>
      </c>
      <c r="Q63" s="356">
        <v>0</v>
      </c>
      <c r="R63" s="353">
        <v>0</v>
      </c>
      <c r="T63" s="1">
        <v>728249.25</v>
      </c>
    </row>
    <row r="64" spans="2:20" ht="24">
      <c r="B64" s="308" t="s">
        <v>676</v>
      </c>
      <c r="C64" s="344" t="s">
        <v>677</v>
      </c>
      <c r="D64" s="344" t="s">
        <v>678</v>
      </c>
      <c r="E64" s="344" t="s">
        <v>679</v>
      </c>
      <c r="F64" s="345"/>
      <c r="G64" s="116"/>
      <c r="H64" s="353">
        <v>0</v>
      </c>
      <c r="I64" s="349" t="s">
        <v>1183</v>
      </c>
      <c r="J64" s="348">
        <v>596314</v>
      </c>
      <c r="K64" s="348">
        <v>447235.5</v>
      </c>
      <c r="L64" s="348">
        <v>596314</v>
      </c>
      <c r="M64" s="356">
        <v>0</v>
      </c>
      <c r="N64" s="356">
        <v>0</v>
      </c>
      <c r="O64" s="356">
        <v>0</v>
      </c>
      <c r="P64" s="356">
        <v>0</v>
      </c>
      <c r="Q64" s="356">
        <v>0</v>
      </c>
      <c r="R64" s="353">
        <v>0</v>
      </c>
      <c r="T64" s="1">
        <v>447235.5</v>
      </c>
    </row>
    <row r="65" spans="2:20" ht="72">
      <c r="B65" s="346" t="s">
        <v>680</v>
      </c>
      <c r="C65" s="344" t="s">
        <v>681</v>
      </c>
      <c r="D65" s="344" t="s">
        <v>682</v>
      </c>
      <c r="E65" s="344" t="s">
        <v>683</v>
      </c>
      <c r="F65" s="345"/>
      <c r="G65" s="116"/>
      <c r="H65" s="353">
        <v>0</v>
      </c>
      <c r="I65" s="349" t="s">
        <v>1184</v>
      </c>
      <c r="J65" s="348">
        <v>570436</v>
      </c>
      <c r="K65" s="348">
        <v>427827</v>
      </c>
      <c r="L65" s="348">
        <v>570436</v>
      </c>
      <c r="M65" s="356">
        <v>0</v>
      </c>
      <c r="N65" s="356">
        <v>0</v>
      </c>
      <c r="O65" s="356">
        <v>0</v>
      </c>
      <c r="P65" s="356">
        <v>0</v>
      </c>
      <c r="Q65" s="356">
        <v>0</v>
      </c>
      <c r="R65" s="353">
        <v>0</v>
      </c>
      <c r="T65" s="1">
        <v>427827</v>
      </c>
    </row>
    <row r="66" spans="2:20" ht="72">
      <c r="B66" s="308" t="s">
        <v>684</v>
      </c>
      <c r="C66" s="344" t="s">
        <v>685</v>
      </c>
      <c r="D66" s="344" t="s">
        <v>686</v>
      </c>
      <c r="E66" s="344" t="s">
        <v>687</v>
      </c>
      <c r="F66" s="345"/>
      <c r="G66" s="116"/>
      <c r="H66" s="353">
        <v>0</v>
      </c>
      <c r="I66" s="349" t="s">
        <v>1184</v>
      </c>
      <c r="J66" s="348">
        <v>432980</v>
      </c>
      <c r="K66" s="348">
        <v>324735</v>
      </c>
      <c r="L66" s="348">
        <v>432980</v>
      </c>
      <c r="M66" s="356">
        <v>0</v>
      </c>
      <c r="N66" s="356">
        <v>0</v>
      </c>
      <c r="O66" s="356">
        <v>0</v>
      </c>
      <c r="P66" s="356">
        <v>0</v>
      </c>
      <c r="Q66" s="356">
        <v>0</v>
      </c>
      <c r="R66" s="353">
        <v>0</v>
      </c>
      <c r="T66" s="1">
        <v>324735</v>
      </c>
    </row>
    <row r="67" spans="2:20" ht="96">
      <c r="B67" s="308" t="s">
        <v>688</v>
      </c>
      <c r="C67" s="344" t="s">
        <v>689</v>
      </c>
      <c r="D67" s="344" t="s">
        <v>690</v>
      </c>
      <c r="E67" s="344" t="s">
        <v>691</v>
      </c>
      <c r="F67" s="345"/>
      <c r="G67" s="116"/>
      <c r="H67" s="353">
        <v>0</v>
      </c>
      <c r="I67" s="349" t="s">
        <v>1184</v>
      </c>
      <c r="J67" s="348">
        <v>511390</v>
      </c>
      <c r="K67" s="348">
        <v>383542.5</v>
      </c>
      <c r="L67" s="348">
        <v>511390</v>
      </c>
      <c r="M67" s="356">
        <v>0</v>
      </c>
      <c r="N67" s="356">
        <v>0</v>
      </c>
      <c r="O67" s="356">
        <v>0</v>
      </c>
      <c r="P67" s="356">
        <v>0</v>
      </c>
      <c r="Q67" s="356">
        <v>0</v>
      </c>
      <c r="R67" s="353">
        <v>0</v>
      </c>
      <c r="T67" s="1">
        <v>383542.5</v>
      </c>
    </row>
    <row r="68" spans="2:20" ht="36">
      <c r="B68" s="346" t="s">
        <v>692</v>
      </c>
      <c r="C68" s="344" t="s">
        <v>693</v>
      </c>
      <c r="D68" s="344" t="s">
        <v>694</v>
      </c>
      <c r="E68" s="344" t="s">
        <v>695</v>
      </c>
      <c r="F68" s="345"/>
      <c r="G68" s="116"/>
      <c r="H68" s="353">
        <v>0</v>
      </c>
      <c r="I68" s="349" t="s">
        <v>1184</v>
      </c>
      <c r="J68" s="348">
        <v>430242</v>
      </c>
      <c r="K68" s="348">
        <v>322681.5</v>
      </c>
      <c r="L68" s="348">
        <v>430242</v>
      </c>
      <c r="M68" s="356">
        <v>0</v>
      </c>
      <c r="N68" s="356">
        <v>0</v>
      </c>
      <c r="O68" s="356">
        <v>0</v>
      </c>
      <c r="P68" s="356">
        <v>0</v>
      </c>
      <c r="Q68" s="356">
        <v>0</v>
      </c>
      <c r="R68" s="353">
        <v>0</v>
      </c>
      <c r="T68" s="1">
        <v>322681.5</v>
      </c>
    </row>
    <row r="69" spans="2:20" ht="48">
      <c r="B69" s="308" t="s">
        <v>696</v>
      </c>
      <c r="C69" s="344" t="s">
        <v>697</v>
      </c>
      <c r="D69" s="344" t="s">
        <v>698</v>
      </c>
      <c r="E69" s="344" t="s">
        <v>699</v>
      </c>
      <c r="F69" s="345"/>
      <c r="G69" s="116"/>
      <c r="H69" s="353">
        <v>0</v>
      </c>
      <c r="I69" s="349" t="s">
        <v>1184</v>
      </c>
      <c r="J69" s="348">
        <v>526172</v>
      </c>
      <c r="K69" s="348">
        <v>394629</v>
      </c>
      <c r="L69" s="348">
        <v>526172</v>
      </c>
      <c r="M69" s="356">
        <v>0</v>
      </c>
      <c r="N69" s="356">
        <v>0</v>
      </c>
      <c r="O69" s="356">
        <v>0</v>
      </c>
      <c r="P69" s="356">
        <v>0</v>
      </c>
      <c r="Q69" s="356">
        <v>0</v>
      </c>
      <c r="R69" s="353">
        <v>0</v>
      </c>
      <c r="T69" s="1">
        <v>394629</v>
      </c>
    </row>
    <row r="70" spans="2:20" ht="24">
      <c r="B70" s="308" t="s">
        <v>700</v>
      </c>
      <c r="C70" s="344" t="s">
        <v>701</v>
      </c>
      <c r="D70" s="344" t="s">
        <v>702</v>
      </c>
      <c r="E70" s="344" t="s">
        <v>703</v>
      </c>
      <c r="F70" s="345"/>
      <c r="G70" s="116"/>
      <c r="H70" s="353">
        <v>0</v>
      </c>
      <c r="I70" s="349" t="s">
        <v>1184</v>
      </c>
      <c r="J70" s="348">
        <v>514164</v>
      </c>
      <c r="K70" s="348">
        <v>385623</v>
      </c>
      <c r="L70" s="348">
        <v>514164</v>
      </c>
      <c r="M70" s="356">
        <v>0</v>
      </c>
      <c r="N70" s="356">
        <v>0</v>
      </c>
      <c r="O70" s="356">
        <v>0</v>
      </c>
      <c r="P70" s="356">
        <v>0</v>
      </c>
      <c r="Q70" s="356">
        <v>0</v>
      </c>
      <c r="R70" s="353">
        <v>0</v>
      </c>
      <c r="T70" s="1">
        <v>385623</v>
      </c>
    </row>
    <row r="71" spans="2:20" ht="36">
      <c r="B71" s="346" t="s">
        <v>704</v>
      </c>
      <c r="C71" s="344" t="s">
        <v>705</v>
      </c>
      <c r="D71" s="344" t="s">
        <v>706</v>
      </c>
      <c r="E71" s="344" t="s">
        <v>707</v>
      </c>
      <c r="F71" s="345"/>
      <c r="G71" s="116"/>
      <c r="H71" s="353">
        <v>0</v>
      </c>
      <c r="I71" s="349" t="s">
        <v>1184</v>
      </c>
      <c r="J71" s="348">
        <v>423957</v>
      </c>
      <c r="K71" s="348">
        <v>317967.75</v>
      </c>
      <c r="L71" s="348">
        <v>423957</v>
      </c>
      <c r="M71" s="356">
        <v>0</v>
      </c>
      <c r="N71" s="356">
        <v>0</v>
      </c>
      <c r="O71" s="356">
        <v>0</v>
      </c>
      <c r="P71" s="356">
        <v>0</v>
      </c>
      <c r="Q71" s="356">
        <v>0</v>
      </c>
      <c r="R71" s="353">
        <v>0</v>
      </c>
      <c r="T71" s="1">
        <v>317967.75</v>
      </c>
    </row>
    <row r="72" spans="2:20" ht="108">
      <c r="B72" s="308" t="s">
        <v>708</v>
      </c>
      <c r="C72" s="344" t="s">
        <v>709</v>
      </c>
      <c r="D72" s="344" t="s">
        <v>710</v>
      </c>
      <c r="E72" s="344" t="s">
        <v>711</v>
      </c>
      <c r="F72" s="345"/>
      <c r="G72" s="116"/>
      <c r="H72" s="353">
        <v>0</v>
      </c>
      <c r="I72" s="349">
        <v>6000</v>
      </c>
      <c r="J72" s="348">
        <v>1253081</v>
      </c>
      <c r="K72" s="348">
        <v>939810.75</v>
      </c>
      <c r="L72" s="348">
        <v>1253081</v>
      </c>
      <c r="M72" s="356">
        <v>0</v>
      </c>
      <c r="N72" s="356">
        <v>0</v>
      </c>
      <c r="O72" s="356">
        <v>0</v>
      </c>
      <c r="P72" s="356">
        <v>0</v>
      </c>
      <c r="Q72" s="356">
        <v>0</v>
      </c>
      <c r="R72" s="353">
        <v>0</v>
      </c>
      <c r="T72" s="1">
        <v>939810.75</v>
      </c>
    </row>
    <row r="73" spans="2:20" ht="36">
      <c r="B73" s="308" t="s">
        <v>712</v>
      </c>
      <c r="C73" s="344" t="s">
        <v>713</v>
      </c>
      <c r="D73" s="344" t="s">
        <v>714</v>
      </c>
      <c r="E73" s="344" t="s">
        <v>715</v>
      </c>
      <c r="F73" s="345"/>
      <c r="G73" s="116"/>
      <c r="H73" s="353">
        <v>0</v>
      </c>
      <c r="I73" s="349" t="s">
        <v>1184</v>
      </c>
      <c r="J73" s="348">
        <v>509998</v>
      </c>
      <c r="K73" s="348">
        <v>382498.5</v>
      </c>
      <c r="L73" s="348">
        <v>509998</v>
      </c>
      <c r="M73" s="356">
        <v>0</v>
      </c>
      <c r="N73" s="356">
        <v>0</v>
      </c>
      <c r="O73" s="356">
        <v>0</v>
      </c>
      <c r="P73" s="356">
        <v>0</v>
      </c>
      <c r="Q73" s="356">
        <v>0</v>
      </c>
      <c r="R73" s="353">
        <v>0</v>
      </c>
      <c r="T73" s="1">
        <v>382498.5</v>
      </c>
    </row>
    <row r="74" spans="2:20" ht="24">
      <c r="B74" s="346" t="s">
        <v>716</v>
      </c>
      <c r="C74" s="344" t="s">
        <v>717</v>
      </c>
      <c r="D74" s="344" t="s">
        <v>718</v>
      </c>
      <c r="E74" s="344" t="s">
        <v>719</v>
      </c>
      <c r="F74" s="345"/>
      <c r="G74" s="116"/>
      <c r="H74" s="353">
        <v>0</v>
      </c>
      <c r="I74" s="349" t="s">
        <v>1183</v>
      </c>
      <c r="J74" s="348">
        <v>501006</v>
      </c>
      <c r="K74" s="348">
        <v>375754.5</v>
      </c>
      <c r="L74" s="348">
        <v>501006</v>
      </c>
      <c r="M74" s="356">
        <v>0</v>
      </c>
      <c r="N74" s="356">
        <v>0</v>
      </c>
      <c r="O74" s="356">
        <v>0</v>
      </c>
      <c r="P74" s="356">
        <v>0</v>
      </c>
      <c r="Q74" s="356">
        <v>0</v>
      </c>
      <c r="R74" s="353">
        <v>0</v>
      </c>
      <c r="T74" s="1">
        <v>375754.5</v>
      </c>
    </row>
    <row r="75" spans="2:20" ht="72">
      <c r="B75" s="308" t="s">
        <v>720</v>
      </c>
      <c r="C75" s="344" t="s">
        <v>721</v>
      </c>
      <c r="D75" s="344" t="s">
        <v>722</v>
      </c>
      <c r="E75" s="344" t="s">
        <v>723</v>
      </c>
      <c r="F75" s="345"/>
      <c r="G75" s="116"/>
      <c r="H75" s="353">
        <v>0</v>
      </c>
      <c r="I75" s="349" t="s">
        <v>1184</v>
      </c>
      <c r="J75" s="348">
        <v>606533</v>
      </c>
      <c r="K75" s="348">
        <v>454899.75</v>
      </c>
      <c r="L75" s="348">
        <v>606533</v>
      </c>
      <c r="M75" s="356">
        <v>0</v>
      </c>
      <c r="N75" s="356">
        <v>0</v>
      </c>
      <c r="O75" s="356">
        <v>0</v>
      </c>
      <c r="P75" s="356">
        <v>0</v>
      </c>
      <c r="Q75" s="356">
        <v>0</v>
      </c>
      <c r="R75" s="353">
        <v>0</v>
      </c>
      <c r="T75" s="1">
        <v>454899.75</v>
      </c>
    </row>
    <row r="76" spans="2:20" ht="24">
      <c r="B76" s="308" t="s">
        <v>724</v>
      </c>
      <c r="C76" s="344" t="s">
        <v>725</v>
      </c>
      <c r="D76" s="344" t="s">
        <v>726</v>
      </c>
      <c r="E76" s="344" t="s">
        <v>727</v>
      </c>
      <c r="F76" s="345"/>
      <c r="G76" s="116"/>
      <c r="H76" s="353">
        <v>0</v>
      </c>
      <c r="I76" s="349" t="s">
        <v>1184</v>
      </c>
      <c r="J76" s="348">
        <v>744026</v>
      </c>
      <c r="K76" s="348">
        <v>558019.5</v>
      </c>
      <c r="L76" s="348">
        <v>744026</v>
      </c>
      <c r="M76" s="356">
        <v>0</v>
      </c>
      <c r="N76" s="356">
        <v>0</v>
      </c>
      <c r="O76" s="356">
        <v>0</v>
      </c>
      <c r="P76" s="356">
        <v>0</v>
      </c>
      <c r="Q76" s="356">
        <v>0</v>
      </c>
      <c r="R76" s="353">
        <v>0</v>
      </c>
      <c r="T76" s="1">
        <v>558019.5</v>
      </c>
    </row>
    <row r="77" spans="2:20" ht="60">
      <c r="B77" s="346" t="s">
        <v>728</v>
      </c>
      <c r="C77" s="344" t="s">
        <v>729</v>
      </c>
      <c r="D77" s="344" t="s">
        <v>730</v>
      </c>
      <c r="E77" s="344" t="s">
        <v>731</v>
      </c>
      <c r="F77" s="345"/>
      <c r="G77" s="116"/>
      <c r="H77" s="353">
        <v>0</v>
      </c>
      <c r="I77" s="349" t="s">
        <v>1183</v>
      </c>
      <c r="J77" s="348">
        <v>519637</v>
      </c>
      <c r="K77" s="348">
        <v>389727.75</v>
      </c>
      <c r="L77" s="348">
        <v>519637</v>
      </c>
      <c r="M77" s="356">
        <v>0</v>
      </c>
      <c r="N77" s="356">
        <v>0</v>
      </c>
      <c r="O77" s="356">
        <v>0</v>
      </c>
      <c r="P77" s="356">
        <v>0</v>
      </c>
      <c r="Q77" s="356">
        <v>0</v>
      </c>
      <c r="R77" s="353">
        <v>0</v>
      </c>
      <c r="T77" s="1">
        <v>389727.75</v>
      </c>
    </row>
    <row r="78" spans="2:20" ht="60">
      <c r="B78" s="308" t="s">
        <v>732</v>
      </c>
      <c r="C78" s="344" t="s">
        <v>733</v>
      </c>
      <c r="D78" s="344" t="s">
        <v>734</v>
      </c>
      <c r="E78" s="344" t="s">
        <v>735</v>
      </c>
      <c r="F78" s="345"/>
      <c r="G78" s="116"/>
      <c r="H78" s="353">
        <v>0</v>
      </c>
      <c r="I78" s="349" t="s">
        <v>1184</v>
      </c>
      <c r="J78" s="348">
        <v>383328</v>
      </c>
      <c r="K78" s="348">
        <v>287496</v>
      </c>
      <c r="L78" s="348">
        <v>383328</v>
      </c>
      <c r="M78" s="356">
        <v>0</v>
      </c>
      <c r="N78" s="356">
        <v>0</v>
      </c>
      <c r="O78" s="356">
        <v>0</v>
      </c>
      <c r="P78" s="356">
        <v>0</v>
      </c>
      <c r="Q78" s="356">
        <v>0</v>
      </c>
      <c r="R78" s="353">
        <v>0</v>
      </c>
      <c r="T78" s="1">
        <v>287496</v>
      </c>
    </row>
    <row r="79" spans="2:20" ht="36">
      <c r="B79" s="308" t="s">
        <v>736</v>
      </c>
      <c r="C79" s="344" t="s">
        <v>737</v>
      </c>
      <c r="D79" s="344" t="s">
        <v>738</v>
      </c>
      <c r="E79" s="344" t="s">
        <v>739</v>
      </c>
      <c r="F79" s="345"/>
      <c r="G79" s="116"/>
      <c r="H79" s="353">
        <v>0</v>
      </c>
      <c r="I79" s="349" t="s">
        <v>1183</v>
      </c>
      <c r="J79" s="348">
        <v>389137</v>
      </c>
      <c r="K79" s="348">
        <v>291852.75</v>
      </c>
      <c r="L79" s="348">
        <v>389137</v>
      </c>
      <c r="M79" s="356">
        <v>0</v>
      </c>
      <c r="N79" s="356">
        <v>0</v>
      </c>
      <c r="O79" s="356">
        <v>0</v>
      </c>
      <c r="P79" s="356">
        <v>0</v>
      </c>
      <c r="Q79" s="356">
        <v>0</v>
      </c>
      <c r="R79" s="353">
        <v>0</v>
      </c>
      <c r="T79" s="1">
        <v>291852.75</v>
      </c>
    </row>
    <row r="80" spans="2:20" ht="24">
      <c r="B80" s="346" t="s">
        <v>740</v>
      </c>
      <c r="C80" s="344" t="s">
        <v>741</v>
      </c>
      <c r="D80" s="344" t="s">
        <v>742</v>
      </c>
      <c r="E80" s="344" t="s">
        <v>743</v>
      </c>
      <c r="F80" s="345"/>
      <c r="G80" s="116"/>
      <c r="H80" s="353">
        <v>0</v>
      </c>
      <c r="I80" s="349" t="s">
        <v>1184</v>
      </c>
      <c r="J80" s="348">
        <v>431998</v>
      </c>
      <c r="K80" s="348">
        <v>323998.5</v>
      </c>
      <c r="L80" s="348">
        <v>431998</v>
      </c>
      <c r="M80" s="356">
        <v>0</v>
      </c>
      <c r="N80" s="356">
        <v>0</v>
      </c>
      <c r="O80" s="356">
        <v>0</v>
      </c>
      <c r="P80" s="356">
        <v>0</v>
      </c>
      <c r="Q80" s="356">
        <v>0</v>
      </c>
      <c r="R80" s="353">
        <v>0</v>
      </c>
      <c r="T80" s="1">
        <v>323998.5</v>
      </c>
    </row>
    <row r="81" spans="2:20" ht="36">
      <c r="B81" s="308" t="s">
        <v>744</v>
      </c>
      <c r="C81" s="344" t="s">
        <v>745</v>
      </c>
      <c r="D81" s="344" t="s">
        <v>746</v>
      </c>
      <c r="E81" s="344" t="s">
        <v>747</v>
      </c>
      <c r="F81" s="345"/>
      <c r="G81" s="116"/>
      <c r="H81" s="353">
        <v>0</v>
      </c>
      <c r="I81" s="349" t="s">
        <v>1184</v>
      </c>
      <c r="J81" s="348">
        <v>522109</v>
      </c>
      <c r="K81" s="348">
        <v>391581.75</v>
      </c>
      <c r="L81" s="348">
        <v>522109</v>
      </c>
      <c r="M81" s="356">
        <v>0</v>
      </c>
      <c r="N81" s="356">
        <v>0</v>
      </c>
      <c r="O81" s="356">
        <v>0</v>
      </c>
      <c r="P81" s="356">
        <v>0</v>
      </c>
      <c r="Q81" s="356">
        <v>0</v>
      </c>
      <c r="R81" s="353">
        <v>0</v>
      </c>
      <c r="T81" s="1">
        <v>391581.75</v>
      </c>
    </row>
    <row r="82" spans="2:20" ht="60">
      <c r="B82" s="308" t="s">
        <v>748</v>
      </c>
      <c r="C82" s="344" t="s">
        <v>749</v>
      </c>
      <c r="D82" s="344" t="s">
        <v>750</v>
      </c>
      <c r="E82" s="344" t="s">
        <v>751</v>
      </c>
      <c r="F82" s="345"/>
      <c r="G82" s="116"/>
      <c r="H82" s="353">
        <v>0</v>
      </c>
      <c r="I82" s="349" t="s">
        <v>1183</v>
      </c>
      <c r="J82" s="348">
        <v>533200</v>
      </c>
      <c r="K82" s="348">
        <v>399900</v>
      </c>
      <c r="L82" s="348">
        <v>533200</v>
      </c>
      <c r="M82" s="356">
        <v>0</v>
      </c>
      <c r="N82" s="356">
        <v>0</v>
      </c>
      <c r="O82" s="356">
        <v>0</v>
      </c>
      <c r="P82" s="356">
        <v>0</v>
      </c>
      <c r="Q82" s="356">
        <v>0</v>
      </c>
      <c r="R82" s="353">
        <v>0</v>
      </c>
      <c r="T82" s="1">
        <v>399900</v>
      </c>
    </row>
    <row r="83" spans="2:20" ht="36">
      <c r="B83" s="346" t="s">
        <v>752</v>
      </c>
      <c r="C83" s="344" t="s">
        <v>753</v>
      </c>
      <c r="D83" s="344" t="s">
        <v>754</v>
      </c>
      <c r="E83" s="344" t="s">
        <v>755</v>
      </c>
      <c r="F83" s="345"/>
      <c r="G83" s="116"/>
      <c r="H83" s="353">
        <v>0</v>
      </c>
      <c r="I83" s="349" t="s">
        <v>1183</v>
      </c>
      <c r="J83" s="348">
        <v>396527</v>
      </c>
      <c r="K83" s="348">
        <v>297395.25</v>
      </c>
      <c r="L83" s="348">
        <v>396527</v>
      </c>
      <c r="M83" s="356">
        <v>0</v>
      </c>
      <c r="N83" s="356">
        <v>0</v>
      </c>
      <c r="O83" s="356">
        <v>0</v>
      </c>
      <c r="P83" s="356">
        <v>0</v>
      </c>
      <c r="Q83" s="356">
        <v>0</v>
      </c>
      <c r="R83" s="353">
        <v>0</v>
      </c>
      <c r="T83" s="1">
        <v>297395.25</v>
      </c>
    </row>
    <row r="84" spans="2:20" ht="84">
      <c r="B84" s="308" t="s">
        <v>756</v>
      </c>
      <c r="C84" s="344" t="s">
        <v>757</v>
      </c>
      <c r="D84" s="344" t="s">
        <v>758</v>
      </c>
      <c r="E84" s="344" t="s">
        <v>759</v>
      </c>
      <c r="F84" s="345"/>
      <c r="G84" s="116"/>
      <c r="H84" s="353">
        <v>0</v>
      </c>
      <c r="I84" s="349" t="s">
        <v>1183</v>
      </c>
      <c r="J84" s="348">
        <v>589793</v>
      </c>
      <c r="K84" s="348">
        <v>442344.75</v>
      </c>
      <c r="L84" s="348">
        <v>589793</v>
      </c>
      <c r="M84" s="356">
        <v>0</v>
      </c>
      <c r="N84" s="356">
        <v>0</v>
      </c>
      <c r="O84" s="356">
        <v>0</v>
      </c>
      <c r="P84" s="356">
        <v>0</v>
      </c>
      <c r="Q84" s="356">
        <v>0</v>
      </c>
      <c r="R84" s="353">
        <v>0</v>
      </c>
      <c r="T84" s="1">
        <v>442344.75</v>
      </c>
    </row>
    <row r="85" spans="2:20" ht="72">
      <c r="B85" s="308" t="s">
        <v>760</v>
      </c>
      <c r="C85" s="344" t="s">
        <v>761</v>
      </c>
      <c r="D85" s="344" t="s">
        <v>762</v>
      </c>
      <c r="E85" s="344" t="s">
        <v>763</v>
      </c>
      <c r="F85" s="345"/>
      <c r="G85" s="116"/>
      <c r="H85" s="353">
        <v>0</v>
      </c>
      <c r="I85" s="349" t="s">
        <v>1184</v>
      </c>
      <c r="J85" s="348">
        <v>525978</v>
      </c>
      <c r="K85" s="348">
        <v>394483.5</v>
      </c>
      <c r="L85" s="348">
        <v>525978</v>
      </c>
      <c r="M85" s="356">
        <v>0</v>
      </c>
      <c r="N85" s="356">
        <v>0</v>
      </c>
      <c r="O85" s="356">
        <v>0</v>
      </c>
      <c r="P85" s="356">
        <v>0</v>
      </c>
      <c r="Q85" s="356">
        <v>0</v>
      </c>
      <c r="R85" s="353">
        <v>0</v>
      </c>
      <c r="T85" s="1">
        <v>394483.5</v>
      </c>
    </row>
    <row r="86" spans="2:20" ht="24">
      <c r="B86" s="346" t="s">
        <v>764</v>
      </c>
      <c r="C86" s="344" t="s">
        <v>765</v>
      </c>
      <c r="D86" s="344" t="s">
        <v>766</v>
      </c>
      <c r="E86" s="344" t="s">
        <v>767</v>
      </c>
      <c r="F86" s="345"/>
      <c r="G86" s="116"/>
      <c r="H86" s="353">
        <v>0</v>
      </c>
      <c r="I86" s="349" t="s">
        <v>1184</v>
      </c>
      <c r="J86" s="348">
        <v>483071</v>
      </c>
      <c r="K86" s="348">
        <v>362303.25</v>
      </c>
      <c r="L86" s="348">
        <v>483071</v>
      </c>
      <c r="M86" s="356">
        <v>0</v>
      </c>
      <c r="N86" s="356">
        <v>0</v>
      </c>
      <c r="O86" s="356">
        <v>0</v>
      </c>
      <c r="P86" s="356">
        <v>0</v>
      </c>
      <c r="Q86" s="356">
        <v>0</v>
      </c>
      <c r="R86" s="353">
        <v>0</v>
      </c>
      <c r="T86" s="1">
        <v>362303.25</v>
      </c>
    </row>
    <row r="87" spans="2:20" ht="48">
      <c r="B87" s="308" t="s">
        <v>768</v>
      </c>
      <c r="C87" s="344" t="s">
        <v>769</v>
      </c>
      <c r="D87" s="344" t="s">
        <v>770</v>
      </c>
      <c r="E87" s="344" t="s">
        <v>771</v>
      </c>
      <c r="F87" s="345"/>
      <c r="G87" s="116"/>
      <c r="H87" s="353">
        <v>0</v>
      </c>
      <c r="I87" s="349" t="s">
        <v>1184</v>
      </c>
      <c r="J87" s="348">
        <v>1238696</v>
      </c>
      <c r="K87" s="348">
        <v>929022</v>
      </c>
      <c r="L87" s="348">
        <v>1238696</v>
      </c>
      <c r="M87" s="356">
        <v>0</v>
      </c>
      <c r="N87" s="356">
        <v>0</v>
      </c>
      <c r="O87" s="356">
        <v>0</v>
      </c>
      <c r="P87" s="356">
        <v>0</v>
      </c>
      <c r="Q87" s="356">
        <v>0</v>
      </c>
      <c r="R87" s="353">
        <v>0</v>
      </c>
      <c r="T87" s="1">
        <v>929022</v>
      </c>
    </row>
    <row r="88" spans="2:20" ht="24">
      <c r="B88" s="308" t="s">
        <v>772</v>
      </c>
      <c r="C88" s="344" t="s">
        <v>773</v>
      </c>
      <c r="D88" s="344" t="s">
        <v>774</v>
      </c>
      <c r="E88" s="344" t="s">
        <v>775</v>
      </c>
      <c r="F88" s="345"/>
      <c r="G88" s="116"/>
      <c r="H88" s="353">
        <v>0</v>
      </c>
      <c r="I88" s="349" t="s">
        <v>1184</v>
      </c>
      <c r="J88" s="348">
        <v>1228741</v>
      </c>
      <c r="K88" s="348">
        <v>921555.75</v>
      </c>
      <c r="L88" s="348">
        <v>1228741</v>
      </c>
      <c r="M88" s="356">
        <v>0</v>
      </c>
      <c r="N88" s="356">
        <v>0</v>
      </c>
      <c r="O88" s="356">
        <v>0</v>
      </c>
      <c r="P88" s="356">
        <v>0</v>
      </c>
      <c r="Q88" s="356">
        <v>0</v>
      </c>
      <c r="R88" s="353">
        <v>0</v>
      </c>
      <c r="T88" s="1">
        <v>921555.75</v>
      </c>
    </row>
    <row r="89" spans="2:20" ht="48">
      <c r="B89" s="346" t="s">
        <v>776</v>
      </c>
      <c r="C89" s="344" t="s">
        <v>777</v>
      </c>
      <c r="D89" s="344" t="s">
        <v>778</v>
      </c>
      <c r="E89" s="344" t="s">
        <v>779</v>
      </c>
      <c r="F89" s="345"/>
      <c r="G89" s="116"/>
      <c r="H89" s="353">
        <v>0</v>
      </c>
      <c r="I89" s="349" t="s">
        <v>1183</v>
      </c>
      <c r="J89" s="348">
        <v>473227</v>
      </c>
      <c r="K89" s="348">
        <v>354920.25</v>
      </c>
      <c r="L89" s="348">
        <v>473227</v>
      </c>
      <c r="M89" s="356">
        <v>0</v>
      </c>
      <c r="N89" s="356">
        <v>0</v>
      </c>
      <c r="O89" s="356">
        <v>0</v>
      </c>
      <c r="P89" s="356">
        <v>0</v>
      </c>
      <c r="Q89" s="356">
        <v>0</v>
      </c>
      <c r="R89" s="353">
        <v>0</v>
      </c>
      <c r="T89" s="1">
        <v>354920.25</v>
      </c>
    </row>
    <row r="90" spans="2:20" ht="24">
      <c r="B90" s="308" t="s">
        <v>780</v>
      </c>
      <c r="C90" s="344" t="s">
        <v>781</v>
      </c>
      <c r="D90" s="344" t="s">
        <v>782</v>
      </c>
      <c r="E90" s="344" t="s">
        <v>619</v>
      </c>
      <c r="F90" s="345"/>
      <c r="G90" s="116"/>
      <c r="H90" s="353">
        <v>0</v>
      </c>
      <c r="I90" s="349" t="s">
        <v>1183</v>
      </c>
      <c r="J90" s="348">
        <v>510249</v>
      </c>
      <c r="K90" s="348">
        <v>382686.75</v>
      </c>
      <c r="L90" s="348">
        <v>510249</v>
      </c>
      <c r="M90" s="356">
        <v>0</v>
      </c>
      <c r="N90" s="356">
        <v>0</v>
      </c>
      <c r="O90" s="356">
        <v>0</v>
      </c>
      <c r="P90" s="356">
        <v>0</v>
      </c>
      <c r="Q90" s="356">
        <v>0</v>
      </c>
      <c r="R90" s="353">
        <v>0</v>
      </c>
      <c r="T90" s="1">
        <v>382686.75</v>
      </c>
    </row>
    <row r="91" spans="2:20" ht="60">
      <c r="B91" s="308" t="s">
        <v>783</v>
      </c>
      <c r="C91" s="344" t="s">
        <v>784</v>
      </c>
      <c r="D91" s="344" t="s">
        <v>785</v>
      </c>
      <c r="E91" s="344" t="s">
        <v>786</v>
      </c>
      <c r="F91" s="345"/>
      <c r="G91" s="116"/>
      <c r="H91" s="353">
        <v>0</v>
      </c>
      <c r="I91" s="349" t="s">
        <v>1183</v>
      </c>
      <c r="J91" s="348">
        <v>431546</v>
      </c>
      <c r="K91" s="348">
        <v>323659.5</v>
      </c>
      <c r="L91" s="348">
        <v>431546</v>
      </c>
      <c r="M91" s="356">
        <v>0</v>
      </c>
      <c r="N91" s="356">
        <v>0</v>
      </c>
      <c r="O91" s="356">
        <v>0</v>
      </c>
      <c r="P91" s="356">
        <v>0</v>
      </c>
      <c r="Q91" s="356">
        <v>0</v>
      </c>
      <c r="R91" s="353">
        <v>0</v>
      </c>
      <c r="T91" s="1">
        <v>323659.5</v>
      </c>
    </row>
    <row r="92" spans="2:20" ht="24">
      <c r="B92" s="346" t="s">
        <v>787</v>
      </c>
      <c r="C92" s="344" t="s">
        <v>788</v>
      </c>
      <c r="D92" s="344" t="s">
        <v>789</v>
      </c>
      <c r="E92" s="344" t="s">
        <v>790</v>
      </c>
      <c r="F92" s="345"/>
      <c r="G92" s="116"/>
      <c r="H92" s="353">
        <v>0</v>
      </c>
      <c r="I92" s="349" t="s">
        <v>1184</v>
      </c>
      <c r="J92" s="348">
        <v>499676</v>
      </c>
      <c r="K92" s="348">
        <v>374757</v>
      </c>
      <c r="L92" s="348">
        <v>499676</v>
      </c>
      <c r="M92" s="356">
        <v>0</v>
      </c>
      <c r="N92" s="356">
        <v>0</v>
      </c>
      <c r="O92" s="356">
        <v>0</v>
      </c>
      <c r="P92" s="356">
        <v>0</v>
      </c>
      <c r="Q92" s="356">
        <v>0</v>
      </c>
      <c r="R92" s="353">
        <v>0</v>
      </c>
      <c r="T92" s="1">
        <v>374757</v>
      </c>
    </row>
    <row r="93" spans="2:20" ht="36">
      <c r="B93" s="308" t="s">
        <v>791</v>
      </c>
      <c r="C93" s="344" t="s">
        <v>792</v>
      </c>
      <c r="D93" s="344" t="s">
        <v>793</v>
      </c>
      <c r="E93" s="344" t="s">
        <v>794</v>
      </c>
      <c r="F93" s="345"/>
      <c r="G93" s="116"/>
      <c r="H93" s="353">
        <v>0</v>
      </c>
      <c r="I93" s="349" t="s">
        <v>1183</v>
      </c>
      <c r="J93" s="348">
        <v>690439</v>
      </c>
      <c r="K93" s="348">
        <v>517829.25</v>
      </c>
      <c r="L93" s="348">
        <v>690439</v>
      </c>
      <c r="M93" s="356">
        <v>0</v>
      </c>
      <c r="N93" s="356">
        <v>0</v>
      </c>
      <c r="O93" s="356">
        <v>0</v>
      </c>
      <c r="P93" s="356">
        <v>0</v>
      </c>
      <c r="Q93" s="356">
        <v>0</v>
      </c>
      <c r="R93" s="353">
        <v>0</v>
      </c>
      <c r="T93" s="1">
        <v>517829.25</v>
      </c>
    </row>
    <row r="94" spans="2:20" ht="96">
      <c r="B94" s="308" t="s">
        <v>795</v>
      </c>
      <c r="C94" s="344" t="s">
        <v>796</v>
      </c>
      <c r="D94" s="344" t="s">
        <v>797</v>
      </c>
      <c r="E94" s="344" t="s">
        <v>798</v>
      </c>
      <c r="F94" s="345"/>
      <c r="G94" s="116"/>
      <c r="H94" s="353">
        <v>0</v>
      </c>
      <c r="I94" s="349" t="s">
        <v>1184</v>
      </c>
      <c r="J94" s="348">
        <v>409612</v>
      </c>
      <c r="K94" s="348">
        <v>307209</v>
      </c>
      <c r="L94" s="348">
        <v>409612</v>
      </c>
      <c r="M94" s="356">
        <v>0</v>
      </c>
      <c r="N94" s="356">
        <v>0</v>
      </c>
      <c r="O94" s="356">
        <v>0</v>
      </c>
      <c r="P94" s="356">
        <v>0</v>
      </c>
      <c r="Q94" s="356">
        <v>0</v>
      </c>
      <c r="R94" s="353">
        <v>0</v>
      </c>
      <c r="T94" s="1">
        <v>307209</v>
      </c>
    </row>
    <row r="95" spans="2:20" ht="84">
      <c r="B95" s="346" t="s">
        <v>799</v>
      </c>
      <c r="C95" s="344" t="s">
        <v>800</v>
      </c>
      <c r="D95" s="344" t="s">
        <v>801</v>
      </c>
      <c r="E95" s="344" t="s">
        <v>802</v>
      </c>
      <c r="F95" s="345"/>
      <c r="G95" s="116"/>
      <c r="H95" s="353">
        <v>0</v>
      </c>
      <c r="I95" s="349" t="s">
        <v>1183</v>
      </c>
      <c r="J95" s="348">
        <v>525602</v>
      </c>
      <c r="K95" s="348">
        <v>394201.5</v>
      </c>
      <c r="L95" s="348">
        <v>525602</v>
      </c>
      <c r="M95" s="356">
        <v>0</v>
      </c>
      <c r="N95" s="356">
        <v>0</v>
      </c>
      <c r="O95" s="356">
        <v>0</v>
      </c>
      <c r="P95" s="356">
        <v>0</v>
      </c>
      <c r="Q95" s="356">
        <v>0</v>
      </c>
      <c r="R95" s="353">
        <v>0</v>
      </c>
      <c r="T95" s="1">
        <v>394201.5</v>
      </c>
    </row>
    <row r="96" spans="2:20" ht="24">
      <c r="B96" s="308" t="s">
        <v>803</v>
      </c>
      <c r="C96" s="344" t="s">
        <v>804</v>
      </c>
      <c r="D96" s="344" t="s">
        <v>805</v>
      </c>
      <c r="E96" s="344" t="s">
        <v>806</v>
      </c>
      <c r="F96" s="345"/>
      <c r="G96" s="116"/>
      <c r="H96" s="353">
        <v>0</v>
      </c>
      <c r="I96" s="349" t="s">
        <v>1183</v>
      </c>
      <c r="J96" s="348">
        <v>537127</v>
      </c>
      <c r="K96" s="348">
        <v>402845.25</v>
      </c>
      <c r="L96" s="348">
        <v>537127</v>
      </c>
      <c r="M96" s="356">
        <v>0</v>
      </c>
      <c r="N96" s="356">
        <v>0</v>
      </c>
      <c r="O96" s="356">
        <v>0</v>
      </c>
      <c r="P96" s="356">
        <v>0</v>
      </c>
      <c r="Q96" s="356">
        <v>0</v>
      </c>
      <c r="R96" s="353">
        <v>0</v>
      </c>
      <c r="T96" s="1">
        <v>402845.25</v>
      </c>
    </row>
    <row r="97" spans="2:20" ht="36">
      <c r="B97" s="308" t="s">
        <v>807</v>
      </c>
      <c r="C97" s="344" t="s">
        <v>808</v>
      </c>
      <c r="D97" s="344" t="s">
        <v>809</v>
      </c>
      <c r="E97" s="344" t="s">
        <v>810</v>
      </c>
      <c r="F97" s="345"/>
      <c r="G97" s="116"/>
      <c r="H97" s="353">
        <v>0</v>
      </c>
      <c r="I97" s="349" t="s">
        <v>1183</v>
      </c>
      <c r="J97" s="348">
        <v>534149</v>
      </c>
      <c r="K97" s="348">
        <v>400611.75</v>
      </c>
      <c r="L97" s="348">
        <v>534149</v>
      </c>
      <c r="M97" s="356">
        <v>0</v>
      </c>
      <c r="N97" s="356">
        <v>0</v>
      </c>
      <c r="O97" s="356">
        <v>0</v>
      </c>
      <c r="P97" s="356">
        <v>0</v>
      </c>
      <c r="Q97" s="356">
        <v>0</v>
      </c>
      <c r="R97" s="353">
        <v>0</v>
      </c>
      <c r="T97" s="1">
        <v>400611.75</v>
      </c>
    </row>
    <row r="98" spans="2:20" ht="72">
      <c r="B98" s="346" t="s">
        <v>811</v>
      </c>
      <c r="C98" s="344" t="s">
        <v>812</v>
      </c>
      <c r="D98" s="344" t="s">
        <v>813</v>
      </c>
      <c r="E98" s="344" t="s">
        <v>814</v>
      </c>
      <c r="F98" s="345"/>
      <c r="G98" s="116"/>
      <c r="H98" s="353">
        <v>0</v>
      </c>
      <c r="I98" s="349" t="s">
        <v>1183</v>
      </c>
      <c r="J98" s="348">
        <v>558678</v>
      </c>
      <c r="K98" s="348">
        <v>419008.5</v>
      </c>
      <c r="L98" s="348">
        <v>558678</v>
      </c>
      <c r="M98" s="356">
        <v>0</v>
      </c>
      <c r="N98" s="356">
        <v>0</v>
      </c>
      <c r="O98" s="356">
        <v>0</v>
      </c>
      <c r="P98" s="356">
        <v>0</v>
      </c>
      <c r="Q98" s="356">
        <v>0</v>
      </c>
      <c r="R98" s="353">
        <v>0</v>
      </c>
      <c r="T98" s="1">
        <v>419008.5</v>
      </c>
    </row>
    <row r="99" spans="2:20" ht="84">
      <c r="B99" s="308" t="s">
        <v>815</v>
      </c>
      <c r="C99" s="344" t="s">
        <v>816</v>
      </c>
      <c r="D99" s="344" t="s">
        <v>817</v>
      </c>
      <c r="E99" s="344" t="s">
        <v>818</v>
      </c>
      <c r="F99" s="345"/>
      <c r="G99" s="116"/>
      <c r="H99" s="353">
        <v>0</v>
      </c>
      <c r="I99" s="349" t="s">
        <v>1183</v>
      </c>
      <c r="J99" s="348">
        <v>553565</v>
      </c>
      <c r="K99" s="348">
        <v>415173.75</v>
      </c>
      <c r="L99" s="348">
        <v>553565</v>
      </c>
      <c r="M99" s="356">
        <v>0</v>
      </c>
      <c r="N99" s="356">
        <v>0</v>
      </c>
      <c r="O99" s="356">
        <v>0</v>
      </c>
      <c r="P99" s="356">
        <v>0</v>
      </c>
      <c r="Q99" s="356">
        <v>0</v>
      </c>
      <c r="R99" s="353">
        <v>0</v>
      </c>
      <c r="T99" s="1">
        <v>415173.75</v>
      </c>
    </row>
    <row r="100" spans="2:20" ht="48">
      <c r="B100" s="308" t="s">
        <v>819</v>
      </c>
      <c r="C100" s="344" t="s">
        <v>820</v>
      </c>
      <c r="D100" s="344" t="s">
        <v>821</v>
      </c>
      <c r="E100" s="344" t="s">
        <v>822</v>
      </c>
      <c r="F100" s="345"/>
      <c r="G100" s="116"/>
      <c r="H100" s="353">
        <v>0</v>
      </c>
      <c r="I100" s="349" t="s">
        <v>1183</v>
      </c>
      <c r="J100" s="348">
        <v>463339</v>
      </c>
      <c r="K100" s="348">
        <v>347504.25</v>
      </c>
      <c r="L100" s="348">
        <v>463339</v>
      </c>
      <c r="M100" s="356">
        <v>0</v>
      </c>
      <c r="N100" s="356">
        <v>0</v>
      </c>
      <c r="O100" s="356">
        <v>0</v>
      </c>
      <c r="P100" s="356">
        <v>0</v>
      </c>
      <c r="Q100" s="356">
        <v>0</v>
      </c>
      <c r="R100" s="353">
        <v>0</v>
      </c>
      <c r="T100" s="1">
        <v>347504.25</v>
      </c>
    </row>
    <row r="101" spans="2:20" ht="24">
      <c r="B101" s="346" t="s">
        <v>823</v>
      </c>
      <c r="C101" s="344" t="s">
        <v>824</v>
      </c>
      <c r="D101" s="344" t="s">
        <v>825</v>
      </c>
      <c r="E101" s="344" t="s">
        <v>826</v>
      </c>
      <c r="F101" s="345"/>
      <c r="G101" s="116"/>
      <c r="H101" s="353">
        <v>0</v>
      </c>
      <c r="I101" s="349" t="s">
        <v>1184</v>
      </c>
      <c r="J101" s="348">
        <v>629445</v>
      </c>
      <c r="K101" s="348">
        <v>472083.75</v>
      </c>
      <c r="L101" s="348">
        <v>629445</v>
      </c>
      <c r="M101" s="356">
        <v>0</v>
      </c>
      <c r="N101" s="356">
        <v>0</v>
      </c>
      <c r="O101" s="356">
        <v>0</v>
      </c>
      <c r="P101" s="356">
        <v>0</v>
      </c>
      <c r="Q101" s="356">
        <v>0</v>
      </c>
      <c r="R101" s="353">
        <v>0</v>
      </c>
      <c r="T101" s="1">
        <v>472083.75</v>
      </c>
    </row>
    <row r="102" spans="2:20" ht="24">
      <c r="B102" s="308" t="s">
        <v>827</v>
      </c>
      <c r="C102" s="344" t="s">
        <v>828</v>
      </c>
      <c r="D102" s="344" t="s">
        <v>829</v>
      </c>
      <c r="E102" s="344" t="s">
        <v>830</v>
      </c>
      <c r="F102" s="345"/>
      <c r="G102" s="116"/>
      <c r="H102" s="353">
        <v>0</v>
      </c>
      <c r="I102" s="349" t="s">
        <v>1184</v>
      </c>
      <c r="J102" s="348">
        <v>428850</v>
      </c>
      <c r="K102" s="348">
        <v>321637.5</v>
      </c>
      <c r="L102" s="348">
        <v>428850</v>
      </c>
      <c r="M102" s="356">
        <v>0</v>
      </c>
      <c r="N102" s="356">
        <v>0</v>
      </c>
      <c r="O102" s="356">
        <v>0</v>
      </c>
      <c r="P102" s="356">
        <v>0</v>
      </c>
      <c r="Q102" s="356">
        <v>0</v>
      </c>
      <c r="R102" s="353">
        <v>0</v>
      </c>
      <c r="T102" s="1">
        <v>321637.5</v>
      </c>
    </row>
    <row r="103" spans="2:20" ht="24">
      <c r="B103" s="308" t="s">
        <v>831</v>
      </c>
      <c r="C103" s="344" t="s">
        <v>832</v>
      </c>
      <c r="D103" s="344" t="s">
        <v>833</v>
      </c>
      <c r="E103" s="344" t="s">
        <v>719</v>
      </c>
      <c r="F103" s="345"/>
      <c r="G103" s="116"/>
      <c r="H103" s="353">
        <v>0</v>
      </c>
      <c r="I103" s="349" t="s">
        <v>1183</v>
      </c>
      <c r="J103" s="348">
        <v>491711</v>
      </c>
      <c r="K103" s="348">
        <v>368783.25</v>
      </c>
      <c r="L103" s="348">
        <v>491711</v>
      </c>
      <c r="M103" s="356">
        <v>0</v>
      </c>
      <c r="N103" s="356">
        <v>0</v>
      </c>
      <c r="O103" s="356">
        <v>0</v>
      </c>
      <c r="P103" s="356">
        <v>0</v>
      </c>
      <c r="Q103" s="356">
        <v>0</v>
      </c>
      <c r="R103" s="353">
        <v>0</v>
      </c>
      <c r="T103" s="1">
        <v>368783.25</v>
      </c>
    </row>
    <row r="104" spans="2:20" ht="36">
      <c r="B104" s="346" t="s">
        <v>834</v>
      </c>
      <c r="C104" s="344" t="s">
        <v>835</v>
      </c>
      <c r="D104" s="344" t="s">
        <v>836</v>
      </c>
      <c r="E104" s="344" t="s">
        <v>837</v>
      </c>
      <c r="F104" s="345"/>
      <c r="G104" s="116"/>
      <c r="H104" s="353">
        <v>0</v>
      </c>
      <c r="I104" s="349" t="s">
        <v>1184</v>
      </c>
      <c r="J104" s="348">
        <v>398509</v>
      </c>
      <c r="K104" s="348">
        <v>298881.75</v>
      </c>
      <c r="L104" s="348">
        <v>398509</v>
      </c>
      <c r="M104" s="356">
        <v>0</v>
      </c>
      <c r="N104" s="356">
        <v>0</v>
      </c>
      <c r="O104" s="356">
        <v>0</v>
      </c>
      <c r="P104" s="356">
        <v>0</v>
      </c>
      <c r="Q104" s="356">
        <v>0</v>
      </c>
      <c r="R104" s="353">
        <v>0</v>
      </c>
      <c r="T104" s="1">
        <v>298881.75</v>
      </c>
    </row>
    <row r="105" spans="2:20" ht="24">
      <c r="B105" s="308" t="s">
        <v>838</v>
      </c>
      <c r="C105" s="344" t="s">
        <v>839</v>
      </c>
      <c r="D105" s="344" t="s">
        <v>840</v>
      </c>
      <c r="E105" s="344" t="s">
        <v>841</v>
      </c>
      <c r="F105" s="345"/>
      <c r="G105" s="116"/>
      <c r="H105" s="353">
        <v>0</v>
      </c>
      <c r="I105" s="349" t="s">
        <v>1183</v>
      </c>
      <c r="J105" s="348">
        <v>515581</v>
      </c>
      <c r="K105" s="348">
        <v>386685.75</v>
      </c>
      <c r="L105" s="348">
        <v>515581</v>
      </c>
      <c r="M105" s="356">
        <v>0</v>
      </c>
      <c r="N105" s="356">
        <v>0</v>
      </c>
      <c r="O105" s="356">
        <v>0</v>
      </c>
      <c r="P105" s="356">
        <v>0</v>
      </c>
      <c r="Q105" s="356">
        <v>0</v>
      </c>
      <c r="R105" s="353">
        <v>0</v>
      </c>
      <c r="T105" s="1">
        <v>386685.75</v>
      </c>
    </row>
    <row r="106" spans="2:20" ht="72">
      <c r="B106" s="308" t="s">
        <v>842</v>
      </c>
      <c r="C106" s="344" t="s">
        <v>843</v>
      </c>
      <c r="D106" s="344" t="s">
        <v>844</v>
      </c>
      <c r="E106" s="344" t="s">
        <v>845</v>
      </c>
      <c r="F106" s="345"/>
      <c r="G106" s="116"/>
      <c r="H106" s="353">
        <v>0</v>
      </c>
      <c r="I106" s="349" t="s">
        <v>1184</v>
      </c>
      <c r="J106" s="348">
        <v>513538</v>
      </c>
      <c r="K106" s="348">
        <v>385153.5</v>
      </c>
      <c r="L106" s="348">
        <v>513538</v>
      </c>
      <c r="M106" s="356">
        <v>0</v>
      </c>
      <c r="N106" s="356">
        <v>0</v>
      </c>
      <c r="O106" s="356">
        <v>0</v>
      </c>
      <c r="P106" s="356">
        <v>0</v>
      </c>
      <c r="Q106" s="356">
        <v>0</v>
      </c>
      <c r="R106" s="353">
        <v>0</v>
      </c>
      <c r="T106" s="1">
        <v>385153.5</v>
      </c>
    </row>
    <row r="107" spans="2:20" ht="48">
      <c r="B107" s="346" t="s">
        <v>846</v>
      </c>
      <c r="C107" s="344" t="s">
        <v>847</v>
      </c>
      <c r="D107" s="344" t="s">
        <v>710</v>
      </c>
      <c r="E107" s="344" t="s">
        <v>848</v>
      </c>
      <c r="F107" s="345"/>
      <c r="G107" s="116"/>
      <c r="H107" s="353">
        <v>0</v>
      </c>
      <c r="I107" s="349">
        <v>6000</v>
      </c>
      <c r="J107" s="348">
        <v>710530</v>
      </c>
      <c r="K107" s="348">
        <v>532897.5</v>
      </c>
      <c r="L107" s="348">
        <v>710530</v>
      </c>
      <c r="M107" s="356">
        <v>0</v>
      </c>
      <c r="N107" s="356">
        <v>0</v>
      </c>
      <c r="O107" s="356">
        <v>0</v>
      </c>
      <c r="P107" s="356">
        <v>0</v>
      </c>
      <c r="Q107" s="356">
        <v>0</v>
      </c>
      <c r="R107" s="353">
        <v>0</v>
      </c>
      <c r="T107" s="1">
        <v>532897.5</v>
      </c>
    </row>
    <row r="108" spans="2:20" ht="48">
      <c r="B108" s="308" t="s">
        <v>849</v>
      </c>
      <c r="C108" s="344" t="s">
        <v>850</v>
      </c>
      <c r="D108" s="344" t="s">
        <v>851</v>
      </c>
      <c r="E108" s="344" t="s">
        <v>852</v>
      </c>
      <c r="F108" s="345"/>
      <c r="G108" s="116"/>
      <c r="H108" s="353">
        <v>0</v>
      </c>
      <c r="I108" s="349" t="s">
        <v>1184</v>
      </c>
      <c r="J108" s="348">
        <v>492741</v>
      </c>
      <c r="K108" s="348">
        <v>369555.75</v>
      </c>
      <c r="L108" s="348">
        <v>492741</v>
      </c>
      <c r="M108" s="356">
        <v>0</v>
      </c>
      <c r="N108" s="356">
        <v>0</v>
      </c>
      <c r="O108" s="356">
        <v>0</v>
      </c>
      <c r="P108" s="356">
        <v>0</v>
      </c>
      <c r="Q108" s="356">
        <v>0</v>
      </c>
      <c r="R108" s="353">
        <v>0</v>
      </c>
      <c r="T108" s="1">
        <v>369555.75</v>
      </c>
    </row>
    <row r="109" spans="2:20" ht="36">
      <c r="B109" s="308" t="s">
        <v>853</v>
      </c>
      <c r="C109" s="344" t="s">
        <v>854</v>
      </c>
      <c r="D109" s="344" t="s">
        <v>855</v>
      </c>
      <c r="E109" s="344" t="s">
        <v>856</v>
      </c>
      <c r="F109" s="345"/>
      <c r="G109" s="116"/>
      <c r="H109" s="353">
        <v>0</v>
      </c>
      <c r="I109" s="349" t="s">
        <v>1184</v>
      </c>
      <c r="J109" s="348">
        <v>1240320</v>
      </c>
      <c r="K109" s="348">
        <v>930240</v>
      </c>
      <c r="L109" s="348">
        <v>1240320</v>
      </c>
      <c r="M109" s="356">
        <v>0</v>
      </c>
      <c r="N109" s="356">
        <v>0</v>
      </c>
      <c r="O109" s="356">
        <v>0</v>
      </c>
      <c r="P109" s="356">
        <v>0</v>
      </c>
      <c r="Q109" s="356">
        <v>0</v>
      </c>
      <c r="R109" s="353">
        <v>0</v>
      </c>
      <c r="T109" s="1">
        <v>930240</v>
      </c>
    </row>
    <row r="110" spans="2:20" ht="36">
      <c r="B110" s="346" t="s">
        <v>857</v>
      </c>
      <c r="C110" s="344" t="s">
        <v>858</v>
      </c>
      <c r="D110" s="344" t="s">
        <v>859</v>
      </c>
      <c r="E110" s="344" t="s">
        <v>860</v>
      </c>
      <c r="F110" s="345"/>
      <c r="G110" s="116"/>
      <c r="H110" s="353">
        <v>0</v>
      </c>
      <c r="I110" s="349" t="s">
        <v>1184</v>
      </c>
      <c r="J110" s="348">
        <v>952260</v>
      </c>
      <c r="K110" s="348">
        <v>714195</v>
      </c>
      <c r="L110" s="348">
        <v>952260</v>
      </c>
      <c r="M110" s="356">
        <v>0</v>
      </c>
      <c r="N110" s="356">
        <v>0</v>
      </c>
      <c r="O110" s="356">
        <v>0</v>
      </c>
      <c r="P110" s="356">
        <v>0</v>
      </c>
      <c r="Q110" s="356">
        <v>0</v>
      </c>
      <c r="R110" s="353">
        <v>0</v>
      </c>
      <c r="T110" s="1">
        <v>714195</v>
      </c>
    </row>
    <row r="111" spans="2:20" ht="36">
      <c r="B111" s="308" t="s">
        <v>861</v>
      </c>
      <c r="C111" s="344" t="s">
        <v>862</v>
      </c>
      <c r="D111" s="344" t="s">
        <v>863</v>
      </c>
      <c r="E111" s="344" t="s">
        <v>864</v>
      </c>
      <c r="F111" s="345"/>
      <c r="G111" s="116"/>
      <c r="H111" s="353">
        <v>0</v>
      </c>
      <c r="I111" s="349" t="s">
        <v>1184</v>
      </c>
      <c r="J111" s="348">
        <v>1107431</v>
      </c>
      <c r="K111" s="348">
        <v>830573.25</v>
      </c>
      <c r="L111" s="348">
        <v>1107431</v>
      </c>
      <c r="M111" s="356">
        <v>0</v>
      </c>
      <c r="N111" s="356">
        <v>0</v>
      </c>
      <c r="O111" s="356">
        <v>0</v>
      </c>
      <c r="P111" s="356">
        <v>0</v>
      </c>
      <c r="Q111" s="356">
        <v>0</v>
      </c>
      <c r="R111" s="353">
        <v>0</v>
      </c>
      <c r="T111" s="1">
        <v>830573.25</v>
      </c>
    </row>
    <row r="112" spans="2:20" ht="48">
      <c r="B112" s="308" t="s">
        <v>865</v>
      </c>
      <c r="C112" s="344" t="s">
        <v>866</v>
      </c>
      <c r="D112" s="344" t="s">
        <v>867</v>
      </c>
      <c r="E112" s="344" t="s">
        <v>868</v>
      </c>
      <c r="F112" s="345"/>
      <c r="G112" s="116"/>
      <c r="H112" s="353">
        <v>0</v>
      </c>
      <c r="I112" s="349" t="s">
        <v>1184</v>
      </c>
      <c r="J112" s="348">
        <v>638998</v>
      </c>
      <c r="K112" s="348">
        <v>479248.5</v>
      </c>
      <c r="L112" s="348">
        <v>638998</v>
      </c>
      <c r="M112" s="356">
        <v>0</v>
      </c>
      <c r="N112" s="356">
        <v>0</v>
      </c>
      <c r="O112" s="356">
        <v>0</v>
      </c>
      <c r="P112" s="356">
        <v>0</v>
      </c>
      <c r="Q112" s="356">
        <v>0</v>
      </c>
      <c r="R112" s="353">
        <v>0</v>
      </c>
      <c r="T112" s="1">
        <v>479248.5</v>
      </c>
    </row>
    <row r="113" spans="2:20" ht="36">
      <c r="B113" s="346" t="s">
        <v>869</v>
      </c>
      <c r="C113" s="344" t="s">
        <v>870</v>
      </c>
      <c r="D113" s="344" t="s">
        <v>871</v>
      </c>
      <c r="E113" s="344" t="s">
        <v>872</v>
      </c>
      <c r="F113" s="345"/>
      <c r="G113" s="116"/>
      <c r="H113" s="353">
        <v>0</v>
      </c>
      <c r="I113" s="349" t="s">
        <v>1183</v>
      </c>
      <c r="J113" s="348">
        <v>413870</v>
      </c>
      <c r="K113" s="348">
        <v>310402.5</v>
      </c>
      <c r="L113" s="348">
        <v>413870</v>
      </c>
      <c r="M113" s="356">
        <v>0</v>
      </c>
      <c r="N113" s="356">
        <v>0</v>
      </c>
      <c r="O113" s="356">
        <v>0</v>
      </c>
      <c r="P113" s="356">
        <v>0</v>
      </c>
      <c r="Q113" s="356">
        <v>0</v>
      </c>
      <c r="R113" s="353">
        <v>0</v>
      </c>
      <c r="T113" s="1">
        <v>310402.5</v>
      </c>
    </row>
    <row r="114" spans="2:20" ht="24">
      <c r="B114" s="308" t="s">
        <v>873</v>
      </c>
      <c r="C114" s="344" t="s">
        <v>874</v>
      </c>
      <c r="D114" s="344" t="s">
        <v>875</v>
      </c>
      <c r="E114" s="344" t="s">
        <v>876</v>
      </c>
      <c r="F114" s="345"/>
      <c r="G114" s="116"/>
      <c r="H114" s="353">
        <v>0</v>
      </c>
      <c r="I114" s="349" t="s">
        <v>1183</v>
      </c>
      <c r="J114" s="348">
        <v>458780</v>
      </c>
      <c r="K114" s="348">
        <v>344085</v>
      </c>
      <c r="L114" s="348">
        <v>458780</v>
      </c>
      <c r="M114" s="356">
        <v>0</v>
      </c>
      <c r="N114" s="356">
        <v>0</v>
      </c>
      <c r="O114" s="356">
        <v>0</v>
      </c>
      <c r="P114" s="356">
        <v>0</v>
      </c>
      <c r="Q114" s="356">
        <v>0</v>
      </c>
      <c r="R114" s="353">
        <v>0</v>
      </c>
      <c r="T114" s="1">
        <v>344085</v>
      </c>
    </row>
    <row r="115" spans="2:20" ht="72">
      <c r="B115" s="308" t="s">
        <v>877</v>
      </c>
      <c r="C115" s="344" t="s">
        <v>878</v>
      </c>
      <c r="D115" s="344" t="s">
        <v>879</v>
      </c>
      <c r="E115" s="344" t="s">
        <v>880</v>
      </c>
      <c r="F115" s="345"/>
      <c r="G115" s="116"/>
      <c r="H115" s="353">
        <v>0</v>
      </c>
      <c r="I115" s="349" t="s">
        <v>1184</v>
      </c>
      <c r="J115" s="348">
        <v>814829</v>
      </c>
      <c r="K115" s="348">
        <v>611121.75</v>
      </c>
      <c r="L115" s="348">
        <v>814829</v>
      </c>
      <c r="M115" s="356">
        <v>0</v>
      </c>
      <c r="N115" s="356">
        <v>0</v>
      </c>
      <c r="O115" s="356">
        <v>0</v>
      </c>
      <c r="P115" s="356">
        <v>0</v>
      </c>
      <c r="Q115" s="356">
        <v>0</v>
      </c>
      <c r="R115" s="353">
        <v>0</v>
      </c>
      <c r="T115" s="1">
        <v>611121.75</v>
      </c>
    </row>
    <row r="116" spans="2:20" ht="96">
      <c r="B116" s="346" t="s">
        <v>881</v>
      </c>
      <c r="C116" s="344" t="s">
        <v>882</v>
      </c>
      <c r="D116" s="344" t="s">
        <v>883</v>
      </c>
      <c r="E116" s="344" t="s">
        <v>884</v>
      </c>
      <c r="F116" s="345"/>
      <c r="G116" s="116"/>
      <c r="H116" s="353">
        <v>0</v>
      </c>
      <c r="I116" s="349" t="s">
        <v>1184</v>
      </c>
      <c r="J116" s="348">
        <v>473435</v>
      </c>
      <c r="K116" s="348">
        <v>355076.25</v>
      </c>
      <c r="L116" s="348">
        <v>473435</v>
      </c>
      <c r="M116" s="356">
        <v>0</v>
      </c>
      <c r="N116" s="356">
        <v>0</v>
      </c>
      <c r="O116" s="356">
        <v>0</v>
      </c>
      <c r="P116" s="356">
        <v>0</v>
      </c>
      <c r="Q116" s="356">
        <v>0</v>
      </c>
      <c r="R116" s="353">
        <v>0</v>
      </c>
      <c r="T116" s="1">
        <v>355076.25</v>
      </c>
    </row>
    <row r="117" spans="2:20" ht="36">
      <c r="B117" s="308" t="s">
        <v>885</v>
      </c>
      <c r="C117" s="344" t="s">
        <v>886</v>
      </c>
      <c r="D117" s="344" t="s">
        <v>887</v>
      </c>
      <c r="E117" s="344" t="s">
        <v>888</v>
      </c>
      <c r="F117" s="345"/>
      <c r="G117" s="116"/>
      <c r="H117" s="353">
        <v>0</v>
      </c>
      <c r="I117" s="349" t="s">
        <v>1184</v>
      </c>
      <c r="J117" s="348">
        <v>526019</v>
      </c>
      <c r="K117" s="348">
        <v>394514.25</v>
      </c>
      <c r="L117" s="348">
        <v>526019</v>
      </c>
      <c r="M117" s="356">
        <v>0</v>
      </c>
      <c r="N117" s="356">
        <v>0</v>
      </c>
      <c r="O117" s="356">
        <v>0</v>
      </c>
      <c r="P117" s="356">
        <v>0</v>
      </c>
      <c r="Q117" s="356">
        <v>0</v>
      </c>
      <c r="R117" s="353">
        <v>0</v>
      </c>
      <c r="T117" s="1">
        <v>394514.25</v>
      </c>
    </row>
    <row r="118" spans="2:20" ht="60">
      <c r="B118" s="308" t="s">
        <v>889</v>
      </c>
      <c r="C118" s="344" t="s">
        <v>890</v>
      </c>
      <c r="D118" s="344" t="s">
        <v>891</v>
      </c>
      <c r="E118" s="344" t="s">
        <v>892</v>
      </c>
      <c r="F118" s="345"/>
      <c r="G118" s="116"/>
      <c r="H118" s="353">
        <v>0</v>
      </c>
      <c r="I118" s="349" t="s">
        <v>1184</v>
      </c>
      <c r="J118" s="348">
        <v>389399</v>
      </c>
      <c r="K118" s="348">
        <v>292049.25</v>
      </c>
      <c r="L118" s="348">
        <v>389399</v>
      </c>
      <c r="M118" s="356">
        <v>0</v>
      </c>
      <c r="N118" s="356">
        <v>0</v>
      </c>
      <c r="O118" s="356">
        <v>0</v>
      </c>
      <c r="P118" s="356">
        <v>0</v>
      </c>
      <c r="Q118" s="356">
        <v>0</v>
      </c>
      <c r="R118" s="353">
        <v>0</v>
      </c>
      <c r="T118" s="1">
        <v>292049.25</v>
      </c>
    </row>
    <row r="119" spans="2:20" ht="96">
      <c r="B119" s="346" t="s">
        <v>893</v>
      </c>
      <c r="C119" s="344" t="s">
        <v>894</v>
      </c>
      <c r="D119" s="344" t="s">
        <v>895</v>
      </c>
      <c r="E119" s="344" t="s">
        <v>896</v>
      </c>
      <c r="F119" s="345"/>
      <c r="G119" s="116"/>
      <c r="H119" s="353">
        <v>0</v>
      </c>
      <c r="I119" s="349" t="s">
        <v>1184</v>
      </c>
      <c r="J119" s="348">
        <v>436845</v>
      </c>
      <c r="K119" s="348">
        <v>327633.75</v>
      </c>
      <c r="L119" s="348">
        <v>436845</v>
      </c>
      <c r="M119" s="356">
        <v>0</v>
      </c>
      <c r="N119" s="356">
        <v>0</v>
      </c>
      <c r="O119" s="356">
        <v>0</v>
      </c>
      <c r="P119" s="356">
        <v>0</v>
      </c>
      <c r="Q119" s="356">
        <v>0</v>
      </c>
      <c r="R119" s="353">
        <v>0</v>
      </c>
      <c r="T119" s="1">
        <v>327633.75</v>
      </c>
    </row>
    <row r="120" spans="2:20" ht="48">
      <c r="B120" s="308" t="s">
        <v>897</v>
      </c>
      <c r="C120" s="344" t="s">
        <v>898</v>
      </c>
      <c r="D120" s="344" t="s">
        <v>899</v>
      </c>
      <c r="E120" s="344" t="s">
        <v>900</v>
      </c>
      <c r="F120" s="345"/>
      <c r="G120" s="116"/>
      <c r="H120" s="353">
        <v>0</v>
      </c>
      <c r="I120" s="349" t="s">
        <v>1183</v>
      </c>
      <c r="J120" s="348">
        <v>403901</v>
      </c>
      <c r="K120" s="348">
        <v>302925.75</v>
      </c>
      <c r="L120" s="348">
        <v>403901</v>
      </c>
      <c r="M120" s="356">
        <v>0</v>
      </c>
      <c r="N120" s="356">
        <v>0</v>
      </c>
      <c r="O120" s="356">
        <v>0</v>
      </c>
      <c r="P120" s="356">
        <v>0</v>
      </c>
      <c r="Q120" s="356">
        <v>0</v>
      </c>
      <c r="R120" s="353">
        <v>0</v>
      </c>
      <c r="T120" s="1">
        <v>302925.75</v>
      </c>
    </row>
    <row r="121" spans="2:20" ht="48">
      <c r="B121" s="308" t="s">
        <v>901</v>
      </c>
      <c r="C121" s="344" t="s">
        <v>902</v>
      </c>
      <c r="D121" s="344" t="s">
        <v>903</v>
      </c>
      <c r="E121" s="344" t="s">
        <v>904</v>
      </c>
      <c r="F121" s="345"/>
      <c r="G121" s="116"/>
      <c r="H121" s="353">
        <v>0</v>
      </c>
      <c r="I121" s="349" t="s">
        <v>1183</v>
      </c>
      <c r="J121" s="348">
        <v>480216</v>
      </c>
      <c r="K121" s="348">
        <v>360162</v>
      </c>
      <c r="L121" s="348">
        <v>480216</v>
      </c>
      <c r="M121" s="356">
        <v>0</v>
      </c>
      <c r="N121" s="356">
        <v>0</v>
      </c>
      <c r="O121" s="356">
        <v>0</v>
      </c>
      <c r="P121" s="356">
        <v>0</v>
      </c>
      <c r="Q121" s="356">
        <v>0</v>
      </c>
      <c r="R121" s="353">
        <v>0</v>
      </c>
      <c r="T121" s="1">
        <v>360162</v>
      </c>
    </row>
    <row r="122" spans="2:20" ht="24">
      <c r="B122" s="346" t="s">
        <v>905</v>
      </c>
      <c r="C122" s="344" t="s">
        <v>906</v>
      </c>
      <c r="D122" s="344" t="s">
        <v>907</v>
      </c>
      <c r="E122" s="344" t="s">
        <v>908</v>
      </c>
      <c r="F122" s="345"/>
      <c r="G122" s="116"/>
      <c r="H122" s="353">
        <v>0</v>
      </c>
      <c r="I122" s="349" t="s">
        <v>1183</v>
      </c>
      <c r="J122" s="348">
        <v>446506</v>
      </c>
      <c r="K122" s="348">
        <v>334879.5</v>
      </c>
      <c r="L122" s="348">
        <v>446506</v>
      </c>
      <c r="M122" s="356">
        <v>0</v>
      </c>
      <c r="N122" s="356">
        <v>0</v>
      </c>
      <c r="O122" s="356">
        <v>0</v>
      </c>
      <c r="P122" s="356">
        <v>0</v>
      </c>
      <c r="Q122" s="356">
        <v>0</v>
      </c>
      <c r="R122" s="353">
        <v>0</v>
      </c>
      <c r="T122" s="1">
        <v>334879.5</v>
      </c>
    </row>
    <row r="123" spans="2:20" ht="36">
      <c r="B123" s="308" t="s">
        <v>909</v>
      </c>
      <c r="C123" s="344" t="s">
        <v>910</v>
      </c>
      <c r="D123" s="344" t="s">
        <v>911</v>
      </c>
      <c r="E123" s="344" t="s">
        <v>912</v>
      </c>
      <c r="F123" s="345"/>
      <c r="G123" s="116"/>
      <c r="H123" s="353">
        <v>0</v>
      </c>
      <c r="I123" s="349" t="s">
        <v>1183</v>
      </c>
      <c r="J123" s="348">
        <v>438264</v>
      </c>
      <c r="K123" s="348">
        <v>328698</v>
      </c>
      <c r="L123" s="348">
        <v>438264</v>
      </c>
      <c r="M123" s="356">
        <v>0</v>
      </c>
      <c r="N123" s="356">
        <v>0</v>
      </c>
      <c r="O123" s="356">
        <v>0</v>
      </c>
      <c r="P123" s="356">
        <v>0</v>
      </c>
      <c r="Q123" s="356">
        <v>0</v>
      </c>
      <c r="R123" s="353">
        <v>0</v>
      </c>
      <c r="T123" s="1">
        <v>328698</v>
      </c>
    </row>
    <row r="124" spans="2:20" ht="48">
      <c r="B124" s="308" t="s">
        <v>913</v>
      </c>
      <c r="C124" s="344" t="s">
        <v>914</v>
      </c>
      <c r="D124" s="344" t="s">
        <v>915</v>
      </c>
      <c r="E124" s="344" t="s">
        <v>916</v>
      </c>
      <c r="F124" s="345"/>
      <c r="G124" s="116"/>
      <c r="H124" s="353">
        <v>0</v>
      </c>
      <c r="I124" s="349" t="s">
        <v>1183</v>
      </c>
      <c r="J124" s="348">
        <v>408151</v>
      </c>
      <c r="K124" s="348">
        <v>306113.25</v>
      </c>
      <c r="L124" s="348">
        <v>408151</v>
      </c>
      <c r="M124" s="356">
        <v>0</v>
      </c>
      <c r="N124" s="356">
        <v>0</v>
      </c>
      <c r="O124" s="356">
        <v>0</v>
      </c>
      <c r="P124" s="356">
        <v>0</v>
      </c>
      <c r="Q124" s="356">
        <v>0</v>
      </c>
      <c r="R124" s="353">
        <v>0</v>
      </c>
      <c r="T124" s="1">
        <v>306113.25</v>
      </c>
    </row>
    <row r="125" spans="2:20" ht="48">
      <c r="B125" s="346" t="s">
        <v>917</v>
      </c>
      <c r="C125" s="344" t="s">
        <v>918</v>
      </c>
      <c r="D125" s="344" t="s">
        <v>919</v>
      </c>
      <c r="E125" s="344" t="s">
        <v>920</v>
      </c>
      <c r="F125" s="345"/>
      <c r="G125" s="116"/>
      <c r="H125" s="353">
        <v>0</v>
      </c>
      <c r="I125" s="349" t="s">
        <v>1183</v>
      </c>
      <c r="J125" s="348">
        <v>372991</v>
      </c>
      <c r="K125" s="348">
        <v>279743.25</v>
      </c>
      <c r="L125" s="348">
        <v>372991</v>
      </c>
      <c r="M125" s="356">
        <v>0</v>
      </c>
      <c r="N125" s="356">
        <v>0</v>
      </c>
      <c r="O125" s="356">
        <v>0</v>
      </c>
      <c r="P125" s="356">
        <v>0</v>
      </c>
      <c r="Q125" s="356">
        <v>0</v>
      </c>
      <c r="R125" s="353">
        <v>0</v>
      </c>
      <c r="T125" s="1">
        <v>279743.25</v>
      </c>
    </row>
    <row r="126" spans="2:20" ht="72">
      <c r="B126" s="308" t="s">
        <v>921</v>
      </c>
      <c r="C126" s="344" t="s">
        <v>922</v>
      </c>
      <c r="D126" s="344" t="s">
        <v>923</v>
      </c>
      <c r="E126" s="344" t="s">
        <v>924</v>
      </c>
      <c r="F126" s="345"/>
      <c r="G126" s="116"/>
      <c r="H126" s="353">
        <v>0</v>
      </c>
      <c r="I126" s="349" t="s">
        <v>1183</v>
      </c>
      <c r="J126" s="348">
        <v>443404</v>
      </c>
      <c r="K126" s="348">
        <v>332553</v>
      </c>
      <c r="L126" s="348">
        <v>443404</v>
      </c>
      <c r="M126" s="356">
        <v>0</v>
      </c>
      <c r="N126" s="356">
        <v>0</v>
      </c>
      <c r="O126" s="356">
        <v>0</v>
      </c>
      <c r="P126" s="356">
        <v>0</v>
      </c>
      <c r="Q126" s="356">
        <v>0</v>
      </c>
      <c r="R126" s="353">
        <v>0</v>
      </c>
      <c r="T126" s="1">
        <v>332553</v>
      </c>
    </row>
    <row r="127" spans="2:20">
      <c r="B127" s="308" t="s">
        <v>925</v>
      </c>
      <c r="C127" s="344" t="s">
        <v>926</v>
      </c>
      <c r="D127" s="344" t="s">
        <v>710</v>
      </c>
      <c r="E127" s="344" t="s">
        <v>927</v>
      </c>
      <c r="F127" s="345"/>
      <c r="G127" s="116"/>
      <c r="H127" s="353">
        <v>0</v>
      </c>
      <c r="I127" s="349">
        <v>6000</v>
      </c>
      <c r="J127" s="348">
        <v>2812763</v>
      </c>
      <c r="K127" s="348">
        <v>2109572.25</v>
      </c>
      <c r="L127" s="348">
        <v>2812763</v>
      </c>
      <c r="M127" s="356">
        <v>0</v>
      </c>
      <c r="N127" s="356">
        <v>0</v>
      </c>
      <c r="O127" s="356">
        <v>0</v>
      </c>
      <c r="P127" s="356">
        <v>0</v>
      </c>
      <c r="Q127" s="356">
        <v>0</v>
      </c>
      <c r="R127" s="353">
        <v>0</v>
      </c>
      <c r="T127" s="1">
        <v>2109572.25</v>
      </c>
    </row>
    <row r="128" spans="2:20" ht="48">
      <c r="B128" s="346" t="s">
        <v>928</v>
      </c>
      <c r="C128" s="344" t="s">
        <v>929</v>
      </c>
      <c r="D128" s="344" t="s">
        <v>930</v>
      </c>
      <c r="E128" s="344" t="s">
        <v>931</v>
      </c>
      <c r="F128" s="345"/>
      <c r="G128" s="116"/>
      <c r="H128" s="353">
        <v>0</v>
      </c>
      <c r="I128" s="349" t="s">
        <v>1183</v>
      </c>
      <c r="J128" s="348">
        <v>545009</v>
      </c>
      <c r="K128" s="348">
        <v>408756.75</v>
      </c>
      <c r="L128" s="348">
        <v>545009</v>
      </c>
      <c r="M128" s="356">
        <v>0</v>
      </c>
      <c r="N128" s="356">
        <v>0</v>
      </c>
      <c r="O128" s="356">
        <v>0</v>
      </c>
      <c r="P128" s="356">
        <v>0</v>
      </c>
      <c r="Q128" s="356">
        <v>0</v>
      </c>
      <c r="R128" s="353">
        <v>0</v>
      </c>
      <c r="T128" s="1">
        <v>408756.75</v>
      </c>
    </row>
    <row r="129" spans="2:20" ht="48">
      <c r="B129" s="308" t="s">
        <v>932</v>
      </c>
      <c r="C129" s="344" t="s">
        <v>933</v>
      </c>
      <c r="D129" s="344" t="s">
        <v>934</v>
      </c>
      <c r="E129" s="344" t="s">
        <v>935</v>
      </c>
      <c r="F129" s="116" t="s">
        <v>1316</v>
      </c>
      <c r="G129" s="116" t="s">
        <v>1317</v>
      </c>
      <c r="H129" s="353">
        <v>0</v>
      </c>
      <c r="I129" s="349" t="s">
        <v>1184</v>
      </c>
      <c r="J129" s="348">
        <v>513319</v>
      </c>
      <c r="K129" s="348">
        <v>384989.25</v>
      </c>
      <c r="L129" s="348">
        <v>513319</v>
      </c>
      <c r="M129" s="356">
        <v>0</v>
      </c>
      <c r="N129" s="356">
        <v>0</v>
      </c>
      <c r="O129" s="356">
        <v>0</v>
      </c>
      <c r="P129" s="356">
        <v>0</v>
      </c>
      <c r="Q129" s="356">
        <v>0</v>
      </c>
      <c r="R129" s="353">
        <v>0</v>
      </c>
      <c r="T129" s="1">
        <v>384989.25</v>
      </c>
    </row>
    <row r="130" spans="2:20" ht="36">
      <c r="B130" s="308" t="s">
        <v>936</v>
      </c>
      <c r="C130" s="344" t="s">
        <v>937</v>
      </c>
      <c r="D130" s="344" t="s">
        <v>938</v>
      </c>
      <c r="E130" s="344" t="s">
        <v>939</v>
      </c>
      <c r="F130" s="345"/>
      <c r="G130" s="116"/>
      <c r="H130" s="353">
        <v>0</v>
      </c>
      <c r="I130" s="349" t="s">
        <v>1183</v>
      </c>
      <c r="J130" s="348">
        <v>421690</v>
      </c>
      <c r="K130" s="348">
        <v>316267.5</v>
      </c>
      <c r="L130" s="348">
        <v>421690</v>
      </c>
      <c r="M130" s="356">
        <v>0</v>
      </c>
      <c r="N130" s="356">
        <v>0</v>
      </c>
      <c r="O130" s="356">
        <v>0</v>
      </c>
      <c r="P130" s="356">
        <v>0</v>
      </c>
      <c r="Q130" s="356">
        <v>0</v>
      </c>
      <c r="R130" s="353">
        <v>0</v>
      </c>
      <c r="T130" s="1">
        <v>316267.5</v>
      </c>
    </row>
    <row r="131" spans="2:20" ht="48">
      <c r="B131" s="346" t="s">
        <v>940</v>
      </c>
      <c r="C131" s="344" t="s">
        <v>941</v>
      </c>
      <c r="D131" s="344" t="s">
        <v>942</v>
      </c>
      <c r="E131" s="344" t="s">
        <v>943</v>
      </c>
      <c r="F131" s="345"/>
      <c r="G131" s="116"/>
      <c r="H131" s="353">
        <v>0</v>
      </c>
      <c r="I131" s="349" t="s">
        <v>1183</v>
      </c>
      <c r="J131" s="348">
        <v>833356</v>
      </c>
      <c r="K131" s="348">
        <v>625017</v>
      </c>
      <c r="L131" s="348">
        <v>833356</v>
      </c>
      <c r="M131" s="356">
        <v>0</v>
      </c>
      <c r="N131" s="356">
        <v>0</v>
      </c>
      <c r="O131" s="356">
        <v>0</v>
      </c>
      <c r="P131" s="356">
        <v>0</v>
      </c>
      <c r="Q131" s="356">
        <v>0</v>
      </c>
      <c r="R131" s="353">
        <v>0</v>
      </c>
      <c r="T131" s="1">
        <v>625017</v>
      </c>
    </row>
    <row r="132" spans="2:20" ht="36">
      <c r="B132" s="308" t="s">
        <v>944</v>
      </c>
      <c r="C132" s="344" t="s">
        <v>945</v>
      </c>
      <c r="D132" s="344" t="s">
        <v>710</v>
      </c>
      <c r="E132" s="344" t="s">
        <v>946</v>
      </c>
      <c r="F132" s="345"/>
      <c r="G132" s="116"/>
      <c r="H132" s="353">
        <v>0</v>
      </c>
      <c r="I132" s="349">
        <v>6000</v>
      </c>
      <c r="J132" s="348">
        <v>1731139</v>
      </c>
      <c r="K132" s="348">
        <v>1298354.25</v>
      </c>
      <c r="L132" s="348">
        <v>1731139</v>
      </c>
      <c r="M132" s="356">
        <v>0</v>
      </c>
      <c r="N132" s="356">
        <v>0</v>
      </c>
      <c r="O132" s="356">
        <v>0</v>
      </c>
      <c r="P132" s="356">
        <v>0</v>
      </c>
      <c r="Q132" s="356">
        <v>0</v>
      </c>
      <c r="R132" s="353">
        <v>0</v>
      </c>
      <c r="T132" s="1">
        <v>1298354.25</v>
      </c>
    </row>
    <row r="133" spans="2:20" ht="48">
      <c r="B133" s="308" t="s">
        <v>947</v>
      </c>
      <c r="C133" s="344" t="s">
        <v>948</v>
      </c>
      <c r="D133" s="344" t="s">
        <v>710</v>
      </c>
      <c r="E133" s="344" t="s">
        <v>949</v>
      </c>
      <c r="F133" s="345"/>
      <c r="G133" s="116"/>
      <c r="H133" s="353">
        <v>0</v>
      </c>
      <c r="I133" s="349">
        <v>6000</v>
      </c>
      <c r="J133" s="348">
        <v>1621036</v>
      </c>
      <c r="K133" s="348">
        <v>1215777</v>
      </c>
      <c r="L133" s="348">
        <v>1621036</v>
      </c>
      <c r="M133" s="356">
        <v>0</v>
      </c>
      <c r="N133" s="356">
        <v>0</v>
      </c>
      <c r="O133" s="356">
        <v>0</v>
      </c>
      <c r="P133" s="356">
        <v>0</v>
      </c>
      <c r="Q133" s="356">
        <v>0</v>
      </c>
      <c r="R133" s="353">
        <v>0</v>
      </c>
      <c r="T133" s="1">
        <v>1215777</v>
      </c>
    </row>
    <row r="134" spans="2:20" ht="24">
      <c r="B134" s="346" t="s">
        <v>950</v>
      </c>
      <c r="C134" s="344" t="s">
        <v>951</v>
      </c>
      <c r="D134" s="344" t="s">
        <v>952</v>
      </c>
      <c r="E134" s="344" t="s">
        <v>953</v>
      </c>
      <c r="F134" s="345"/>
      <c r="G134" s="116"/>
      <c r="H134" s="353">
        <v>0</v>
      </c>
      <c r="I134" s="349" t="s">
        <v>1183</v>
      </c>
      <c r="J134" s="348">
        <v>522976</v>
      </c>
      <c r="K134" s="348">
        <v>392232</v>
      </c>
      <c r="L134" s="348">
        <v>522976</v>
      </c>
      <c r="M134" s="356">
        <v>0</v>
      </c>
      <c r="N134" s="356">
        <v>0</v>
      </c>
      <c r="O134" s="356">
        <v>0</v>
      </c>
      <c r="P134" s="356">
        <v>0</v>
      </c>
      <c r="Q134" s="356">
        <v>0</v>
      </c>
      <c r="R134" s="353">
        <v>0</v>
      </c>
      <c r="T134" s="1">
        <v>392232</v>
      </c>
    </row>
    <row r="135" spans="2:20" ht="36">
      <c r="B135" s="308" t="s">
        <v>954</v>
      </c>
      <c r="C135" s="344" t="s">
        <v>955</v>
      </c>
      <c r="D135" s="344" t="s">
        <v>710</v>
      </c>
      <c r="E135" s="344" t="s">
        <v>956</v>
      </c>
      <c r="F135" s="345"/>
      <c r="G135" s="116"/>
      <c r="H135" s="353">
        <v>0</v>
      </c>
      <c r="I135" s="349">
        <v>6000</v>
      </c>
      <c r="J135" s="348">
        <v>2738881</v>
      </c>
      <c r="K135" s="348">
        <v>2054160.75</v>
      </c>
      <c r="L135" s="348">
        <v>2738881</v>
      </c>
      <c r="M135" s="356">
        <v>0</v>
      </c>
      <c r="N135" s="356">
        <v>0</v>
      </c>
      <c r="O135" s="356">
        <v>0</v>
      </c>
      <c r="P135" s="356">
        <v>0</v>
      </c>
      <c r="Q135" s="356">
        <v>0</v>
      </c>
      <c r="R135" s="353">
        <v>0</v>
      </c>
      <c r="T135" s="1">
        <v>2054160.75</v>
      </c>
    </row>
    <row r="136" spans="2:20" ht="48">
      <c r="B136" s="308" t="s">
        <v>957</v>
      </c>
      <c r="C136" s="344" t="s">
        <v>958</v>
      </c>
      <c r="D136" s="344" t="s">
        <v>959</v>
      </c>
      <c r="E136" s="344" t="s">
        <v>960</v>
      </c>
      <c r="F136" s="345"/>
      <c r="G136" s="116"/>
      <c r="H136" s="353">
        <v>0</v>
      </c>
      <c r="I136" s="349" t="s">
        <v>1183</v>
      </c>
      <c r="J136" s="348">
        <v>740828</v>
      </c>
      <c r="K136" s="348">
        <v>555621</v>
      </c>
      <c r="L136" s="348">
        <v>740828</v>
      </c>
      <c r="M136" s="356">
        <v>0</v>
      </c>
      <c r="N136" s="356">
        <v>0</v>
      </c>
      <c r="O136" s="356">
        <v>0</v>
      </c>
      <c r="P136" s="356">
        <v>0</v>
      </c>
      <c r="Q136" s="356">
        <v>0</v>
      </c>
      <c r="R136" s="353">
        <v>0</v>
      </c>
      <c r="T136" s="1">
        <v>555621</v>
      </c>
    </row>
    <row r="137" spans="2:20" ht="36">
      <c r="B137" s="346" t="s">
        <v>961</v>
      </c>
      <c r="C137" s="344" t="s">
        <v>962</v>
      </c>
      <c r="D137" s="344" t="s">
        <v>963</v>
      </c>
      <c r="E137" s="344" t="s">
        <v>964</v>
      </c>
      <c r="F137" s="345"/>
      <c r="G137" s="116"/>
      <c r="H137" s="353">
        <v>0</v>
      </c>
      <c r="I137" s="349" t="s">
        <v>1184</v>
      </c>
      <c r="J137" s="348">
        <v>393930</v>
      </c>
      <c r="K137" s="348">
        <v>295447.5</v>
      </c>
      <c r="L137" s="348">
        <v>393930</v>
      </c>
      <c r="M137" s="356">
        <v>0</v>
      </c>
      <c r="N137" s="356">
        <v>0</v>
      </c>
      <c r="O137" s="356">
        <v>0</v>
      </c>
      <c r="P137" s="356">
        <v>0</v>
      </c>
      <c r="Q137" s="356">
        <v>0</v>
      </c>
      <c r="R137" s="353">
        <v>0</v>
      </c>
      <c r="T137" s="1">
        <v>295447.5</v>
      </c>
    </row>
    <row r="138" spans="2:20" ht="72">
      <c r="B138" s="308" t="s">
        <v>965</v>
      </c>
      <c r="C138" s="344" t="s">
        <v>966</v>
      </c>
      <c r="D138" s="344" t="s">
        <v>710</v>
      </c>
      <c r="E138" s="344" t="s">
        <v>967</v>
      </c>
      <c r="F138" s="345"/>
      <c r="G138" s="116"/>
      <c r="H138" s="353">
        <v>0</v>
      </c>
      <c r="I138" s="349">
        <v>6000</v>
      </c>
      <c r="J138" s="348">
        <v>1779576</v>
      </c>
      <c r="K138" s="348">
        <v>1334682</v>
      </c>
      <c r="L138" s="348">
        <v>1779576</v>
      </c>
      <c r="M138" s="356">
        <v>0</v>
      </c>
      <c r="N138" s="356">
        <v>0</v>
      </c>
      <c r="O138" s="356">
        <v>0</v>
      </c>
      <c r="P138" s="356">
        <v>0</v>
      </c>
      <c r="Q138" s="356">
        <v>0</v>
      </c>
      <c r="R138" s="353">
        <v>0</v>
      </c>
      <c r="T138" s="1">
        <v>1334682</v>
      </c>
    </row>
    <row r="139" spans="2:20" ht="24">
      <c r="B139" s="308" t="s">
        <v>968</v>
      </c>
      <c r="C139" s="344" t="s">
        <v>969</v>
      </c>
      <c r="D139" s="344" t="s">
        <v>970</v>
      </c>
      <c r="E139" s="344" t="s">
        <v>971</v>
      </c>
      <c r="F139" s="345"/>
      <c r="G139" s="116"/>
      <c r="H139" s="353">
        <v>0</v>
      </c>
      <c r="I139" s="349" t="s">
        <v>1184</v>
      </c>
      <c r="J139" s="348">
        <v>1239022</v>
      </c>
      <c r="K139" s="348">
        <v>929266.5</v>
      </c>
      <c r="L139" s="348">
        <v>1239022</v>
      </c>
      <c r="M139" s="356">
        <v>0</v>
      </c>
      <c r="N139" s="356">
        <v>0</v>
      </c>
      <c r="O139" s="356">
        <v>0</v>
      </c>
      <c r="P139" s="356">
        <v>0</v>
      </c>
      <c r="Q139" s="356">
        <v>0</v>
      </c>
      <c r="R139" s="353">
        <v>0</v>
      </c>
      <c r="T139" s="1">
        <v>929266.5</v>
      </c>
    </row>
    <row r="140" spans="2:20" ht="24">
      <c r="B140" s="346" t="s">
        <v>972</v>
      </c>
      <c r="C140" s="344" t="s">
        <v>973</v>
      </c>
      <c r="D140" s="344" t="s">
        <v>974</v>
      </c>
      <c r="E140" s="344" t="s">
        <v>975</v>
      </c>
      <c r="F140" s="345"/>
      <c r="G140" s="116"/>
      <c r="H140" s="353">
        <v>0</v>
      </c>
      <c r="I140" s="349" t="s">
        <v>1184</v>
      </c>
      <c r="J140" s="348">
        <v>477434</v>
      </c>
      <c r="K140" s="348">
        <v>358075.5</v>
      </c>
      <c r="L140" s="348">
        <v>477434</v>
      </c>
      <c r="M140" s="356">
        <v>0</v>
      </c>
      <c r="N140" s="356">
        <v>0</v>
      </c>
      <c r="O140" s="356">
        <v>0</v>
      </c>
      <c r="P140" s="356">
        <v>0</v>
      </c>
      <c r="Q140" s="356">
        <v>0</v>
      </c>
      <c r="R140" s="353">
        <v>0</v>
      </c>
      <c r="T140" s="1">
        <v>358075.5</v>
      </c>
    </row>
    <row r="141" spans="2:20" ht="60">
      <c r="B141" s="308" t="s">
        <v>976</v>
      </c>
      <c r="C141" s="344" t="s">
        <v>977</v>
      </c>
      <c r="D141" s="344" t="s">
        <v>710</v>
      </c>
      <c r="E141" s="344" t="s">
        <v>978</v>
      </c>
      <c r="F141" s="345"/>
      <c r="G141" s="116"/>
      <c r="H141" s="353">
        <v>0</v>
      </c>
      <c r="I141" s="349">
        <v>6000</v>
      </c>
      <c r="J141" s="348">
        <v>1767814</v>
      </c>
      <c r="K141" s="348">
        <v>1325860.5</v>
      </c>
      <c r="L141" s="348">
        <v>1767814</v>
      </c>
      <c r="M141" s="356">
        <v>0</v>
      </c>
      <c r="N141" s="356">
        <v>0</v>
      </c>
      <c r="O141" s="356">
        <v>0</v>
      </c>
      <c r="P141" s="356">
        <v>0</v>
      </c>
      <c r="Q141" s="356">
        <v>0</v>
      </c>
      <c r="R141" s="353">
        <v>0</v>
      </c>
      <c r="T141" s="1">
        <v>1325860.5</v>
      </c>
    </row>
    <row r="142" spans="2:20" ht="48">
      <c r="B142" s="308" t="s">
        <v>979</v>
      </c>
      <c r="C142" s="344" t="s">
        <v>980</v>
      </c>
      <c r="D142" s="344" t="s">
        <v>981</v>
      </c>
      <c r="E142" s="344" t="s">
        <v>982</v>
      </c>
      <c r="F142" s="345"/>
      <c r="G142" s="116"/>
      <c r="H142" s="353">
        <v>0</v>
      </c>
      <c r="I142" s="349" t="s">
        <v>1183</v>
      </c>
      <c r="J142" s="348">
        <v>443394</v>
      </c>
      <c r="K142" s="348">
        <v>332545.5</v>
      </c>
      <c r="L142" s="348">
        <v>443394</v>
      </c>
      <c r="M142" s="356">
        <v>0</v>
      </c>
      <c r="N142" s="356">
        <v>0</v>
      </c>
      <c r="O142" s="356">
        <v>0</v>
      </c>
      <c r="P142" s="356">
        <v>0</v>
      </c>
      <c r="Q142" s="356">
        <v>0</v>
      </c>
      <c r="R142" s="353">
        <v>0</v>
      </c>
      <c r="T142" s="1">
        <v>332545.5</v>
      </c>
    </row>
    <row r="143" spans="2:20" ht="24">
      <c r="B143" s="346" t="s">
        <v>983</v>
      </c>
      <c r="C143" s="344" t="s">
        <v>984</v>
      </c>
      <c r="D143" s="344" t="s">
        <v>985</v>
      </c>
      <c r="E143" s="344" t="s">
        <v>986</v>
      </c>
      <c r="F143" s="345"/>
      <c r="G143" s="116"/>
      <c r="H143" s="353">
        <v>0</v>
      </c>
      <c r="I143" s="349" t="s">
        <v>1183</v>
      </c>
      <c r="J143" s="348">
        <v>453961</v>
      </c>
      <c r="K143" s="348">
        <v>340470.75</v>
      </c>
      <c r="L143" s="348">
        <v>453961</v>
      </c>
      <c r="M143" s="356">
        <v>0</v>
      </c>
      <c r="N143" s="356">
        <v>0</v>
      </c>
      <c r="O143" s="356">
        <v>0</v>
      </c>
      <c r="P143" s="356">
        <v>0</v>
      </c>
      <c r="Q143" s="356">
        <v>0</v>
      </c>
      <c r="R143" s="353">
        <v>0</v>
      </c>
      <c r="T143" s="1">
        <v>340470.75</v>
      </c>
    </row>
    <row r="144" spans="2:20" ht="24">
      <c r="B144" s="308" t="s">
        <v>987</v>
      </c>
      <c r="C144" s="344" t="s">
        <v>988</v>
      </c>
      <c r="D144" s="344" t="s">
        <v>989</v>
      </c>
      <c r="E144" s="344" t="s">
        <v>990</v>
      </c>
      <c r="F144" s="345"/>
      <c r="G144" s="116"/>
      <c r="H144" s="353">
        <v>0</v>
      </c>
      <c r="I144" s="349" t="s">
        <v>1183</v>
      </c>
      <c r="J144" s="348">
        <v>471450</v>
      </c>
      <c r="K144" s="348">
        <v>353587.5</v>
      </c>
      <c r="L144" s="348">
        <v>471450</v>
      </c>
      <c r="M144" s="356">
        <v>0</v>
      </c>
      <c r="N144" s="356">
        <v>0</v>
      </c>
      <c r="O144" s="356">
        <v>0</v>
      </c>
      <c r="P144" s="356">
        <v>0</v>
      </c>
      <c r="Q144" s="356">
        <v>0</v>
      </c>
      <c r="R144" s="353">
        <v>0</v>
      </c>
      <c r="T144" s="1">
        <v>353587.5</v>
      </c>
    </row>
    <row r="145" spans="2:20" ht="24">
      <c r="B145" s="308" t="s">
        <v>991</v>
      </c>
      <c r="C145" s="344" t="s">
        <v>992</v>
      </c>
      <c r="D145" s="344" t="s">
        <v>993</v>
      </c>
      <c r="E145" s="344" t="s">
        <v>994</v>
      </c>
      <c r="F145" s="345"/>
      <c r="G145" s="116"/>
      <c r="H145" s="353">
        <v>0</v>
      </c>
      <c r="I145" s="349" t="s">
        <v>1184</v>
      </c>
      <c r="J145" s="348">
        <v>461797</v>
      </c>
      <c r="K145" s="348">
        <v>346347.75</v>
      </c>
      <c r="L145" s="348">
        <v>461797</v>
      </c>
      <c r="M145" s="356">
        <v>0</v>
      </c>
      <c r="N145" s="356">
        <v>0</v>
      </c>
      <c r="O145" s="356">
        <v>0</v>
      </c>
      <c r="P145" s="356">
        <v>0</v>
      </c>
      <c r="Q145" s="356">
        <v>0</v>
      </c>
      <c r="R145" s="353">
        <v>0</v>
      </c>
      <c r="T145" s="1">
        <v>346347.75</v>
      </c>
    </row>
    <row r="146" spans="2:20" ht="84">
      <c r="B146" s="346" t="s">
        <v>995</v>
      </c>
      <c r="C146" s="344" t="s">
        <v>996</v>
      </c>
      <c r="D146" s="344" t="s">
        <v>997</v>
      </c>
      <c r="E146" s="344" t="s">
        <v>998</v>
      </c>
      <c r="F146" s="345"/>
      <c r="G146" s="116"/>
      <c r="H146" s="353">
        <v>0</v>
      </c>
      <c r="I146" s="349" t="s">
        <v>1183</v>
      </c>
      <c r="J146" s="348">
        <v>465018</v>
      </c>
      <c r="K146" s="348">
        <v>348763.5</v>
      </c>
      <c r="L146" s="348">
        <v>465018</v>
      </c>
      <c r="M146" s="356">
        <v>0</v>
      </c>
      <c r="N146" s="356">
        <v>0</v>
      </c>
      <c r="O146" s="356">
        <v>0</v>
      </c>
      <c r="P146" s="356">
        <v>0</v>
      </c>
      <c r="Q146" s="356">
        <v>0</v>
      </c>
      <c r="R146" s="353">
        <v>0</v>
      </c>
      <c r="T146" s="1">
        <v>348763.5</v>
      </c>
    </row>
    <row r="147" spans="2:20" ht="36">
      <c r="B147" s="308" t="s">
        <v>999</v>
      </c>
      <c r="C147" s="344" t="s">
        <v>1000</v>
      </c>
      <c r="D147" s="344" t="s">
        <v>1001</v>
      </c>
      <c r="E147" s="344" t="s">
        <v>1002</v>
      </c>
      <c r="F147" s="345"/>
      <c r="G147" s="116"/>
      <c r="H147" s="353">
        <v>0</v>
      </c>
      <c r="I147" s="349" t="s">
        <v>1183</v>
      </c>
      <c r="J147" s="348">
        <v>456056</v>
      </c>
      <c r="K147" s="348">
        <v>342042</v>
      </c>
      <c r="L147" s="348">
        <v>456056</v>
      </c>
      <c r="M147" s="356">
        <v>0</v>
      </c>
      <c r="N147" s="356">
        <v>0</v>
      </c>
      <c r="O147" s="356">
        <v>0</v>
      </c>
      <c r="P147" s="356">
        <v>0</v>
      </c>
      <c r="Q147" s="356">
        <v>0</v>
      </c>
      <c r="R147" s="353">
        <v>0</v>
      </c>
      <c r="T147" s="1">
        <v>342042</v>
      </c>
    </row>
    <row r="148" spans="2:20" ht="60">
      <c r="B148" s="308" t="s">
        <v>1003</v>
      </c>
      <c r="C148" s="344" t="s">
        <v>1004</v>
      </c>
      <c r="D148" s="344" t="s">
        <v>1005</v>
      </c>
      <c r="E148" s="344" t="s">
        <v>1006</v>
      </c>
      <c r="F148" s="345"/>
      <c r="G148" s="116"/>
      <c r="H148" s="353">
        <v>0</v>
      </c>
      <c r="I148" s="349" t="s">
        <v>1183</v>
      </c>
      <c r="J148" s="348">
        <v>522437</v>
      </c>
      <c r="K148" s="348">
        <v>391827.75</v>
      </c>
      <c r="L148" s="348">
        <v>522437</v>
      </c>
      <c r="M148" s="356">
        <v>0</v>
      </c>
      <c r="N148" s="356">
        <v>0</v>
      </c>
      <c r="O148" s="356">
        <v>0</v>
      </c>
      <c r="P148" s="356">
        <v>0</v>
      </c>
      <c r="Q148" s="356">
        <v>0</v>
      </c>
      <c r="R148" s="353">
        <v>0</v>
      </c>
      <c r="T148" s="1">
        <v>391827.75</v>
      </c>
    </row>
    <row r="149" spans="2:20" ht="84">
      <c r="B149" s="346" t="s">
        <v>1007</v>
      </c>
      <c r="C149" s="344" t="s">
        <v>1008</v>
      </c>
      <c r="D149" s="344" t="s">
        <v>1009</v>
      </c>
      <c r="E149" s="344" t="s">
        <v>1010</v>
      </c>
      <c r="F149" s="345"/>
      <c r="G149" s="116"/>
      <c r="H149" s="353">
        <v>0</v>
      </c>
      <c r="I149" s="349" t="s">
        <v>1184</v>
      </c>
      <c r="J149" s="348">
        <v>424644</v>
      </c>
      <c r="K149" s="348">
        <v>318483</v>
      </c>
      <c r="L149" s="348">
        <v>424644</v>
      </c>
      <c r="M149" s="356">
        <v>0</v>
      </c>
      <c r="N149" s="356">
        <v>0</v>
      </c>
      <c r="O149" s="356">
        <v>0</v>
      </c>
      <c r="P149" s="356">
        <v>0</v>
      </c>
      <c r="Q149" s="356">
        <v>0</v>
      </c>
      <c r="R149" s="353">
        <v>0</v>
      </c>
      <c r="T149" s="1">
        <v>318483</v>
      </c>
    </row>
    <row r="150" spans="2:20" ht="48">
      <c r="B150" s="308" t="s">
        <v>1011</v>
      </c>
      <c r="C150" s="344" t="s">
        <v>1012</v>
      </c>
      <c r="D150" s="344" t="s">
        <v>1013</v>
      </c>
      <c r="E150" s="344" t="s">
        <v>1014</v>
      </c>
      <c r="F150" s="345"/>
      <c r="G150" s="116"/>
      <c r="H150" s="353">
        <v>0</v>
      </c>
      <c r="I150" s="349" t="s">
        <v>1183</v>
      </c>
      <c r="J150" s="348">
        <v>425383</v>
      </c>
      <c r="K150" s="348">
        <v>319037.25</v>
      </c>
      <c r="L150" s="348">
        <v>425383</v>
      </c>
      <c r="M150" s="356">
        <v>0</v>
      </c>
      <c r="N150" s="356">
        <v>0</v>
      </c>
      <c r="O150" s="356">
        <v>0</v>
      </c>
      <c r="P150" s="356">
        <v>0</v>
      </c>
      <c r="Q150" s="356">
        <v>0</v>
      </c>
      <c r="R150" s="353">
        <v>0</v>
      </c>
      <c r="T150" s="1">
        <v>319037.25</v>
      </c>
    </row>
    <row r="151" spans="2:20" ht="48">
      <c r="B151" s="308" t="s">
        <v>1015</v>
      </c>
      <c r="C151" s="344" t="s">
        <v>1016</v>
      </c>
      <c r="D151" s="344" t="s">
        <v>1017</v>
      </c>
      <c r="E151" s="344" t="s">
        <v>1018</v>
      </c>
      <c r="F151" s="345"/>
      <c r="G151" s="116"/>
      <c r="H151" s="353">
        <v>0</v>
      </c>
      <c r="I151" s="349" t="s">
        <v>1183</v>
      </c>
      <c r="J151" s="348">
        <v>490130</v>
      </c>
      <c r="K151" s="348">
        <v>367597.5</v>
      </c>
      <c r="L151" s="348">
        <v>490130</v>
      </c>
      <c r="M151" s="356">
        <v>0</v>
      </c>
      <c r="N151" s="356">
        <v>0</v>
      </c>
      <c r="O151" s="356">
        <v>0</v>
      </c>
      <c r="P151" s="356">
        <v>0</v>
      </c>
      <c r="Q151" s="356">
        <v>0</v>
      </c>
      <c r="R151" s="353">
        <v>0</v>
      </c>
      <c r="T151" s="1">
        <v>367597.5</v>
      </c>
    </row>
    <row r="152" spans="2:20" ht="72">
      <c r="B152" s="346" t="s">
        <v>1019</v>
      </c>
      <c r="C152" s="344" t="s">
        <v>1020</v>
      </c>
      <c r="D152" s="344" t="s">
        <v>1021</v>
      </c>
      <c r="E152" s="344" t="s">
        <v>1022</v>
      </c>
      <c r="F152" s="345"/>
      <c r="G152" s="116"/>
      <c r="H152" s="353">
        <v>0</v>
      </c>
      <c r="I152" s="349" t="s">
        <v>1184</v>
      </c>
      <c r="J152" s="348">
        <v>859524</v>
      </c>
      <c r="K152" s="348">
        <v>644643</v>
      </c>
      <c r="L152" s="348">
        <v>859524</v>
      </c>
      <c r="M152" s="356">
        <v>0</v>
      </c>
      <c r="N152" s="356">
        <v>0</v>
      </c>
      <c r="O152" s="356">
        <v>0</v>
      </c>
      <c r="P152" s="356">
        <v>0</v>
      </c>
      <c r="Q152" s="356">
        <v>0</v>
      </c>
      <c r="R152" s="353">
        <v>0</v>
      </c>
      <c r="T152" s="1">
        <v>644643</v>
      </c>
    </row>
    <row r="153" spans="2:20" ht="36">
      <c r="B153" s="308" t="s">
        <v>1023</v>
      </c>
      <c r="C153" s="344" t="s">
        <v>1024</v>
      </c>
      <c r="D153" s="344" t="s">
        <v>1025</v>
      </c>
      <c r="E153" s="344" t="s">
        <v>1026</v>
      </c>
      <c r="F153" s="345"/>
      <c r="G153" s="116"/>
      <c r="H153" s="353">
        <v>0</v>
      </c>
      <c r="I153" s="349" t="s">
        <v>1183</v>
      </c>
      <c r="J153" s="348">
        <v>473448</v>
      </c>
      <c r="K153" s="348">
        <v>355086</v>
      </c>
      <c r="L153" s="348">
        <v>473448</v>
      </c>
      <c r="M153" s="356">
        <v>0</v>
      </c>
      <c r="N153" s="356">
        <v>0</v>
      </c>
      <c r="O153" s="356">
        <v>0</v>
      </c>
      <c r="P153" s="356">
        <v>0</v>
      </c>
      <c r="Q153" s="356">
        <v>0</v>
      </c>
      <c r="R153" s="353">
        <v>0</v>
      </c>
      <c r="T153" s="1">
        <v>355086</v>
      </c>
    </row>
    <row r="154" spans="2:20" ht="96">
      <c r="B154" s="308" t="s">
        <v>1027</v>
      </c>
      <c r="C154" s="344" t="s">
        <v>1028</v>
      </c>
      <c r="D154" s="344" t="s">
        <v>1029</v>
      </c>
      <c r="E154" s="344" t="s">
        <v>1030</v>
      </c>
      <c r="F154" s="345"/>
      <c r="G154" s="116"/>
      <c r="H154" s="353">
        <v>0</v>
      </c>
      <c r="I154" s="349" t="s">
        <v>1184</v>
      </c>
      <c r="J154" s="348">
        <v>1120683</v>
      </c>
      <c r="K154" s="348">
        <v>840512.25</v>
      </c>
      <c r="L154" s="348">
        <v>1120683</v>
      </c>
      <c r="M154" s="356">
        <v>0</v>
      </c>
      <c r="N154" s="356">
        <v>0</v>
      </c>
      <c r="O154" s="356">
        <v>0</v>
      </c>
      <c r="P154" s="356">
        <v>0</v>
      </c>
      <c r="Q154" s="356">
        <v>0</v>
      </c>
      <c r="R154" s="353">
        <v>0</v>
      </c>
      <c r="T154" s="1">
        <v>840512.25</v>
      </c>
    </row>
    <row r="155" spans="2:20" ht="24">
      <c r="B155" s="346" t="s">
        <v>1031</v>
      </c>
      <c r="C155" s="344" t="s">
        <v>1032</v>
      </c>
      <c r="D155" s="344" t="s">
        <v>1033</v>
      </c>
      <c r="E155" s="344" t="s">
        <v>1034</v>
      </c>
      <c r="F155" s="345"/>
      <c r="G155" s="116"/>
      <c r="H155" s="353">
        <v>0</v>
      </c>
      <c r="I155" s="349" t="s">
        <v>1184</v>
      </c>
      <c r="J155" s="348">
        <v>946749</v>
      </c>
      <c r="K155" s="348">
        <v>710061.75</v>
      </c>
      <c r="L155" s="348">
        <v>946749</v>
      </c>
      <c r="M155" s="356">
        <v>0</v>
      </c>
      <c r="N155" s="356">
        <v>0</v>
      </c>
      <c r="O155" s="356">
        <v>0</v>
      </c>
      <c r="P155" s="356">
        <v>0</v>
      </c>
      <c r="Q155" s="356">
        <v>0</v>
      </c>
      <c r="R155" s="353">
        <v>0</v>
      </c>
      <c r="T155" s="1">
        <v>710061.75</v>
      </c>
    </row>
    <row r="156" spans="2:20" ht="36">
      <c r="B156" s="308" t="s">
        <v>1035</v>
      </c>
      <c r="C156" s="344" t="s">
        <v>1036</v>
      </c>
      <c r="D156" s="344" t="s">
        <v>1037</v>
      </c>
      <c r="E156" s="344" t="s">
        <v>1038</v>
      </c>
      <c r="F156" s="345"/>
      <c r="G156" s="116"/>
      <c r="H156" s="353">
        <v>0</v>
      </c>
      <c r="I156" s="349" t="s">
        <v>1184</v>
      </c>
      <c r="J156" s="348">
        <v>485774</v>
      </c>
      <c r="K156" s="348">
        <v>364330.5</v>
      </c>
      <c r="L156" s="348">
        <v>485774</v>
      </c>
      <c r="M156" s="356">
        <v>0</v>
      </c>
      <c r="N156" s="356">
        <v>0</v>
      </c>
      <c r="O156" s="356">
        <v>0</v>
      </c>
      <c r="P156" s="356">
        <v>0</v>
      </c>
      <c r="Q156" s="356">
        <v>0</v>
      </c>
      <c r="R156" s="353">
        <v>0</v>
      </c>
      <c r="T156" s="1">
        <v>364330.5</v>
      </c>
    </row>
    <row r="157" spans="2:20" ht="24">
      <c r="B157" s="308" t="s">
        <v>1039</v>
      </c>
      <c r="C157" s="344" t="s">
        <v>1040</v>
      </c>
      <c r="D157" s="344" t="s">
        <v>1041</v>
      </c>
      <c r="E157" s="344" t="s">
        <v>1042</v>
      </c>
      <c r="F157" s="345"/>
      <c r="G157" s="116"/>
      <c r="H157" s="353">
        <v>0</v>
      </c>
      <c r="I157" s="349" t="s">
        <v>1183</v>
      </c>
      <c r="J157" s="348">
        <v>418308</v>
      </c>
      <c r="K157" s="348">
        <v>313731</v>
      </c>
      <c r="L157" s="348">
        <v>418308</v>
      </c>
      <c r="M157" s="356">
        <v>0</v>
      </c>
      <c r="N157" s="356">
        <v>0</v>
      </c>
      <c r="O157" s="356">
        <v>0</v>
      </c>
      <c r="P157" s="356">
        <v>0</v>
      </c>
      <c r="Q157" s="356">
        <v>0</v>
      </c>
      <c r="R157" s="353">
        <v>0</v>
      </c>
      <c r="T157" s="1">
        <v>313731</v>
      </c>
    </row>
    <row r="158" spans="2:20" ht="84">
      <c r="B158" s="346" t="s">
        <v>1043</v>
      </c>
      <c r="C158" s="344" t="s">
        <v>1044</v>
      </c>
      <c r="D158" s="344" t="s">
        <v>1045</v>
      </c>
      <c r="E158" s="344" t="s">
        <v>1046</v>
      </c>
      <c r="F158" s="345"/>
      <c r="G158" s="116"/>
      <c r="H158" s="353">
        <v>0</v>
      </c>
      <c r="I158" s="349" t="s">
        <v>1184</v>
      </c>
      <c r="J158" s="348">
        <v>531029</v>
      </c>
      <c r="K158" s="348">
        <v>398271.75</v>
      </c>
      <c r="L158" s="348">
        <v>531029</v>
      </c>
      <c r="M158" s="356">
        <v>0</v>
      </c>
      <c r="N158" s="356">
        <v>0</v>
      </c>
      <c r="O158" s="356">
        <v>0</v>
      </c>
      <c r="P158" s="356">
        <v>0</v>
      </c>
      <c r="Q158" s="356">
        <v>0</v>
      </c>
      <c r="R158" s="353">
        <v>0</v>
      </c>
      <c r="T158" s="1">
        <v>398271.75</v>
      </c>
    </row>
    <row r="159" spans="2:20" ht="36">
      <c r="B159" s="308" t="s">
        <v>1047</v>
      </c>
      <c r="C159" s="344" t="s">
        <v>1048</v>
      </c>
      <c r="D159" s="344" t="s">
        <v>1049</v>
      </c>
      <c r="E159" s="344" t="s">
        <v>1050</v>
      </c>
      <c r="F159" s="345"/>
      <c r="G159" s="116"/>
      <c r="H159" s="353">
        <v>0</v>
      </c>
      <c r="I159" s="349" t="s">
        <v>1184</v>
      </c>
      <c r="J159" s="348">
        <v>510450</v>
      </c>
      <c r="K159" s="348">
        <v>382837.5</v>
      </c>
      <c r="L159" s="348">
        <v>510450</v>
      </c>
      <c r="M159" s="356">
        <v>0</v>
      </c>
      <c r="N159" s="356">
        <v>0</v>
      </c>
      <c r="O159" s="356">
        <v>0</v>
      </c>
      <c r="P159" s="356">
        <v>0</v>
      </c>
      <c r="Q159" s="356">
        <v>0</v>
      </c>
      <c r="R159" s="353">
        <v>0</v>
      </c>
      <c r="T159" s="1">
        <v>382837.5</v>
      </c>
    </row>
    <row r="160" spans="2:20" ht="48">
      <c r="B160" s="308" t="s">
        <v>1051</v>
      </c>
      <c r="C160" s="344" t="s">
        <v>1052</v>
      </c>
      <c r="D160" s="344" t="s">
        <v>1053</v>
      </c>
      <c r="E160" s="344" t="s">
        <v>1054</v>
      </c>
      <c r="F160" s="345"/>
      <c r="G160" s="116"/>
      <c r="H160" s="353">
        <v>0</v>
      </c>
      <c r="I160" s="349" t="s">
        <v>1183</v>
      </c>
      <c r="J160" s="348">
        <v>441250</v>
      </c>
      <c r="K160" s="348">
        <v>330937.5</v>
      </c>
      <c r="L160" s="348">
        <v>441250</v>
      </c>
      <c r="M160" s="356">
        <v>0</v>
      </c>
      <c r="N160" s="356">
        <v>0</v>
      </c>
      <c r="O160" s="356">
        <v>0</v>
      </c>
      <c r="P160" s="356">
        <v>0</v>
      </c>
      <c r="Q160" s="356">
        <v>0</v>
      </c>
      <c r="R160" s="353">
        <v>0</v>
      </c>
      <c r="T160" s="1">
        <v>330937.5</v>
      </c>
    </row>
    <row r="161" spans="2:20" ht="36">
      <c r="B161" s="346" t="s">
        <v>1055</v>
      </c>
      <c r="C161" s="344" t="s">
        <v>1056</v>
      </c>
      <c r="D161" s="344" t="s">
        <v>1057</v>
      </c>
      <c r="E161" s="344" t="s">
        <v>1058</v>
      </c>
      <c r="F161" s="345"/>
      <c r="G161" s="116"/>
      <c r="H161" s="353">
        <v>0</v>
      </c>
      <c r="I161" s="349" t="s">
        <v>1183</v>
      </c>
      <c r="J161" s="348">
        <v>493283</v>
      </c>
      <c r="K161" s="348">
        <v>369962.25</v>
      </c>
      <c r="L161" s="348">
        <v>493283</v>
      </c>
      <c r="M161" s="356">
        <v>0</v>
      </c>
      <c r="N161" s="356">
        <v>0</v>
      </c>
      <c r="O161" s="356">
        <v>0</v>
      </c>
      <c r="P161" s="356">
        <v>0</v>
      </c>
      <c r="Q161" s="356">
        <v>0</v>
      </c>
      <c r="R161" s="353">
        <v>0</v>
      </c>
      <c r="T161" s="1">
        <v>369962.25</v>
      </c>
    </row>
    <row r="162" spans="2:20" ht="72">
      <c r="B162" s="308" t="s">
        <v>1059</v>
      </c>
      <c r="C162" s="344" t="s">
        <v>1060</v>
      </c>
      <c r="D162" s="344" t="s">
        <v>1061</v>
      </c>
      <c r="E162" s="344" t="s">
        <v>1062</v>
      </c>
      <c r="F162" s="345"/>
      <c r="G162" s="116"/>
      <c r="H162" s="353">
        <v>0</v>
      </c>
      <c r="I162" s="349" t="s">
        <v>1184</v>
      </c>
      <c r="J162" s="348">
        <v>537172</v>
      </c>
      <c r="K162" s="348">
        <v>402879</v>
      </c>
      <c r="L162" s="348">
        <v>537172</v>
      </c>
      <c r="M162" s="356">
        <v>0</v>
      </c>
      <c r="N162" s="356">
        <v>0</v>
      </c>
      <c r="O162" s="356">
        <v>0</v>
      </c>
      <c r="P162" s="356">
        <v>0</v>
      </c>
      <c r="Q162" s="356">
        <v>0</v>
      </c>
      <c r="R162" s="353">
        <v>0</v>
      </c>
      <c r="T162" s="1">
        <v>402879</v>
      </c>
    </row>
    <row r="163" spans="2:20" ht="24">
      <c r="B163" s="308" t="s">
        <v>1063</v>
      </c>
      <c r="C163" s="344" t="s">
        <v>1064</v>
      </c>
      <c r="D163" s="344" t="s">
        <v>1065</v>
      </c>
      <c r="E163" s="344" t="s">
        <v>1066</v>
      </c>
      <c r="F163" s="345"/>
      <c r="G163" s="116"/>
      <c r="H163" s="353">
        <v>0</v>
      </c>
      <c r="I163" s="349" t="s">
        <v>1183</v>
      </c>
      <c r="J163" s="348">
        <v>497802</v>
      </c>
      <c r="K163" s="348">
        <v>373351.5</v>
      </c>
      <c r="L163" s="348">
        <v>497802</v>
      </c>
      <c r="M163" s="356">
        <v>0</v>
      </c>
      <c r="N163" s="356">
        <v>0</v>
      </c>
      <c r="O163" s="356">
        <v>0</v>
      </c>
      <c r="P163" s="356">
        <v>0</v>
      </c>
      <c r="Q163" s="356">
        <v>0</v>
      </c>
      <c r="R163" s="353">
        <v>0</v>
      </c>
      <c r="T163" s="1">
        <v>373351.5</v>
      </c>
    </row>
    <row r="164" spans="2:20" ht="24">
      <c r="B164" s="346" t="s">
        <v>1067</v>
      </c>
      <c r="C164" s="344" t="s">
        <v>1068</v>
      </c>
      <c r="D164" s="344" t="s">
        <v>1069</v>
      </c>
      <c r="E164" s="344" t="s">
        <v>1070</v>
      </c>
      <c r="F164" s="345"/>
      <c r="G164" s="116"/>
      <c r="H164" s="353">
        <v>0</v>
      </c>
      <c r="I164" s="349" t="s">
        <v>1183</v>
      </c>
      <c r="J164" s="348">
        <v>396052</v>
      </c>
      <c r="K164" s="348">
        <v>297039</v>
      </c>
      <c r="L164" s="348">
        <v>396052</v>
      </c>
      <c r="M164" s="356">
        <v>0</v>
      </c>
      <c r="N164" s="356">
        <v>0</v>
      </c>
      <c r="O164" s="356">
        <v>0</v>
      </c>
      <c r="P164" s="356">
        <v>0</v>
      </c>
      <c r="Q164" s="356">
        <v>0</v>
      </c>
      <c r="R164" s="353">
        <v>0</v>
      </c>
      <c r="T164" s="1">
        <v>297039</v>
      </c>
    </row>
    <row r="165" spans="2:20" ht="36">
      <c r="B165" s="308" t="s">
        <v>1071</v>
      </c>
      <c r="C165" s="344" t="s">
        <v>1072</v>
      </c>
      <c r="D165" s="344" t="s">
        <v>1073</v>
      </c>
      <c r="E165" s="344" t="s">
        <v>1074</v>
      </c>
      <c r="F165" s="345"/>
      <c r="G165" s="116"/>
      <c r="H165" s="353">
        <v>0</v>
      </c>
      <c r="I165" s="349" t="s">
        <v>1184</v>
      </c>
      <c r="J165" s="348">
        <v>658210</v>
      </c>
      <c r="K165" s="348">
        <v>493657.5</v>
      </c>
      <c r="L165" s="348">
        <v>658210</v>
      </c>
      <c r="M165" s="356">
        <v>0</v>
      </c>
      <c r="N165" s="356">
        <v>0</v>
      </c>
      <c r="O165" s="356">
        <v>0</v>
      </c>
      <c r="P165" s="356">
        <v>0</v>
      </c>
      <c r="Q165" s="356">
        <v>0</v>
      </c>
      <c r="R165" s="353">
        <v>0</v>
      </c>
      <c r="T165" s="1">
        <v>493657.5</v>
      </c>
    </row>
    <row r="166" spans="2:20" ht="36">
      <c r="B166" s="308" t="s">
        <v>1075</v>
      </c>
      <c r="C166" s="344" t="s">
        <v>1076</v>
      </c>
      <c r="D166" s="344" t="s">
        <v>1077</v>
      </c>
      <c r="E166" s="344" t="s">
        <v>1078</v>
      </c>
      <c r="F166" s="345"/>
      <c r="G166" s="116"/>
      <c r="H166" s="353">
        <v>0</v>
      </c>
      <c r="I166" s="349" t="s">
        <v>1183</v>
      </c>
      <c r="J166" s="348">
        <v>455520</v>
      </c>
      <c r="K166" s="348">
        <v>341640</v>
      </c>
      <c r="L166" s="348">
        <v>455520</v>
      </c>
      <c r="M166" s="356">
        <v>0</v>
      </c>
      <c r="N166" s="356">
        <v>0</v>
      </c>
      <c r="O166" s="356">
        <v>0</v>
      </c>
      <c r="P166" s="356">
        <v>0</v>
      </c>
      <c r="Q166" s="356">
        <v>0</v>
      </c>
      <c r="R166" s="353">
        <v>0</v>
      </c>
      <c r="T166" s="1">
        <v>341640</v>
      </c>
    </row>
    <row r="167" spans="2:20" ht="36">
      <c r="B167" s="346" t="s">
        <v>1079</v>
      </c>
      <c r="C167" s="344" t="s">
        <v>1080</v>
      </c>
      <c r="D167" s="344" t="s">
        <v>1081</v>
      </c>
      <c r="E167" s="344" t="s">
        <v>1082</v>
      </c>
      <c r="F167" s="345"/>
      <c r="G167" s="116"/>
      <c r="H167" s="353">
        <v>0</v>
      </c>
      <c r="I167" s="349" t="s">
        <v>1184</v>
      </c>
      <c r="J167" s="348">
        <v>448913</v>
      </c>
      <c r="K167" s="348">
        <v>336684.75</v>
      </c>
      <c r="L167" s="348">
        <v>448913</v>
      </c>
      <c r="M167" s="356">
        <v>0</v>
      </c>
      <c r="N167" s="356">
        <v>0</v>
      </c>
      <c r="O167" s="356">
        <v>0</v>
      </c>
      <c r="P167" s="356">
        <v>0</v>
      </c>
      <c r="Q167" s="356">
        <v>0</v>
      </c>
      <c r="R167" s="353">
        <v>0</v>
      </c>
      <c r="T167" s="1">
        <v>336684.75</v>
      </c>
    </row>
    <row r="168" spans="2:20" ht="36">
      <c r="B168" s="308" t="s">
        <v>1083</v>
      </c>
      <c r="C168" s="344" t="s">
        <v>1084</v>
      </c>
      <c r="D168" s="344" t="s">
        <v>1085</v>
      </c>
      <c r="E168" s="344" t="s">
        <v>1086</v>
      </c>
      <c r="F168" s="345"/>
      <c r="G168" s="116"/>
      <c r="H168" s="353">
        <v>0</v>
      </c>
      <c r="I168" s="349" t="s">
        <v>1183</v>
      </c>
      <c r="J168" s="348">
        <v>595658</v>
      </c>
      <c r="K168" s="348">
        <v>446743.5</v>
      </c>
      <c r="L168" s="348">
        <v>595658</v>
      </c>
      <c r="M168" s="356">
        <v>0</v>
      </c>
      <c r="N168" s="356">
        <v>0</v>
      </c>
      <c r="O168" s="356">
        <v>0</v>
      </c>
      <c r="P168" s="356">
        <v>0</v>
      </c>
      <c r="Q168" s="356">
        <v>0</v>
      </c>
      <c r="R168" s="353">
        <v>0</v>
      </c>
      <c r="T168" s="1">
        <v>446743.5</v>
      </c>
    </row>
    <row r="169" spans="2:20" ht="24">
      <c r="B169" s="308" t="s">
        <v>1087</v>
      </c>
      <c r="C169" s="344" t="s">
        <v>1088</v>
      </c>
      <c r="D169" s="344" t="s">
        <v>1089</v>
      </c>
      <c r="E169" s="344" t="s">
        <v>1090</v>
      </c>
      <c r="F169" s="345"/>
      <c r="G169" s="116"/>
      <c r="H169" s="353">
        <v>0</v>
      </c>
      <c r="I169" s="349" t="s">
        <v>1184</v>
      </c>
      <c r="J169" s="348">
        <v>583124</v>
      </c>
      <c r="K169" s="348">
        <v>437343</v>
      </c>
      <c r="L169" s="348">
        <v>583124</v>
      </c>
      <c r="M169" s="356">
        <v>0</v>
      </c>
      <c r="N169" s="356">
        <v>0</v>
      </c>
      <c r="O169" s="356">
        <v>0</v>
      </c>
      <c r="P169" s="356">
        <v>0</v>
      </c>
      <c r="Q169" s="356">
        <v>0</v>
      </c>
      <c r="R169" s="353">
        <v>0</v>
      </c>
      <c r="T169" s="1">
        <v>437343</v>
      </c>
    </row>
    <row r="170" spans="2:20" ht="24">
      <c r="B170" s="346" t="s">
        <v>1091</v>
      </c>
      <c r="C170" s="344" t="s">
        <v>1092</v>
      </c>
      <c r="D170" s="344" t="s">
        <v>1093</v>
      </c>
      <c r="E170" s="344" t="s">
        <v>1094</v>
      </c>
      <c r="F170" s="345"/>
      <c r="G170" s="116"/>
      <c r="H170" s="353">
        <v>0</v>
      </c>
      <c r="I170" s="349" t="s">
        <v>1183</v>
      </c>
      <c r="J170" s="348">
        <v>482298</v>
      </c>
      <c r="K170" s="348">
        <v>361723.5</v>
      </c>
      <c r="L170" s="348">
        <v>482298</v>
      </c>
      <c r="M170" s="356">
        <v>0</v>
      </c>
      <c r="N170" s="356">
        <v>0</v>
      </c>
      <c r="O170" s="356">
        <v>0</v>
      </c>
      <c r="P170" s="356">
        <v>0</v>
      </c>
      <c r="Q170" s="356">
        <v>0</v>
      </c>
      <c r="R170" s="353">
        <v>0</v>
      </c>
      <c r="T170" s="1">
        <v>361723.5</v>
      </c>
    </row>
    <row r="171" spans="2:20" ht="24">
      <c r="B171" s="308" t="s">
        <v>1095</v>
      </c>
      <c r="C171" s="344" t="s">
        <v>1096</v>
      </c>
      <c r="D171" s="344" t="s">
        <v>1097</v>
      </c>
      <c r="E171" s="344" t="s">
        <v>1098</v>
      </c>
      <c r="F171" s="345"/>
      <c r="G171" s="116"/>
      <c r="H171" s="353">
        <v>0</v>
      </c>
      <c r="I171" s="349" t="s">
        <v>1183</v>
      </c>
      <c r="J171" s="348">
        <v>444803</v>
      </c>
      <c r="K171" s="348">
        <v>333602.25</v>
      </c>
      <c r="L171" s="348">
        <v>444803</v>
      </c>
      <c r="M171" s="356">
        <v>0</v>
      </c>
      <c r="N171" s="356">
        <v>0</v>
      </c>
      <c r="O171" s="356">
        <v>0</v>
      </c>
      <c r="P171" s="356">
        <v>0</v>
      </c>
      <c r="Q171" s="356">
        <v>0</v>
      </c>
      <c r="R171" s="353">
        <v>0</v>
      </c>
      <c r="T171" s="1">
        <v>333602.25</v>
      </c>
    </row>
    <row r="172" spans="2:20" ht="96">
      <c r="B172" s="308" t="s">
        <v>1099</v>
      </c>
      <c r="C172" s="344" t="s">
        <v>1100</v>
      </c>
      <c r="D172" s="344" t="s">
        <v>1101</v>
      </c>
      <c r="E172" s="344" t="s">
        <v>1102</v>
      </c>
      <c r="F172" s="345"/>
      <c r="G172" s="116"/>
      <c r="H172" s="353">
        <v>0</v>
      </c>
      <c r="I172" s="349" t="s">
        <v>1183</v>
      </c>
      <c r="J172" s="348">
        <v>409917</v>
      </c>
      <c r="K172" s="348">
        <v>307437.75</v>
      </c>
      <c r="L172" s="348">
        <v>409917</v>
      </c>
      <c r="M172" s="356">
        <v>0</v>
      </c>
      <c r="N172" s="356">
        <v>0</v>
      </c>
      <c r="O172" s="356">
        <v>0</v>
      </c>
      <c r="P172" s="356">
        <v>0</v>
      </c>
      <c r="Q172" s="356">
        <v>0</v>
      </c>
      <c r="R172" s="353">
        <v>0</v>
      </c>
      <c r="T172" s="1">
        <v>307437.75</v>
      </c>
    </row>
    <row r="173" spans="2:20" ht="24">
      <c r="B173" s="346" t="s">
        <v>1103</v>
      </c>
      <c r="C173" s="344" t="s">
        <v>1104</v>
      </c>
      <c r="D173" s="344" t="s">
        <v>1105</v>
      </c>
      <c r="E173" s="344" t="s">
        <v>1106</v>
      </c>
      <c r="F173" s="345"/>
      <c r="G173" s="116"/>
      <c r="H173" s="353">
        <v>0</v>
      </c>
      <c r="I173" s="349" t="s">
        <v>1184</v>
      </c>
      <c r="J173" s="348">
        <v>849134</v>
      </c>
      <c r="K173" s="348">
        <v>636850.5</v>
      </c>
      <c r="L173" s="348">
        <v>849134</v>
      </c>
      <c r="M173" s="356">
        <v>0</v>
      </c>
      <c r="N173" s="356">
        <v>0</v>
      </c>
      <c r="O173" s="356">
        <v>0</v>
      </c>
      <c r="P173" s="356">
        <v>0</v>
      </c>
      <c r="Q173" s="356">
        <v>0</v>
      </c>
      <c r="R173" s="353">
        <v>0</v>
      </c>
      <c r="T173" s="1">
        <v>636850.5</v>
      </c>
    </row>
    <row r="174" spans="2:20" ht="96">
      <c r="B174" s="308" t="s">
        <v>1107</v>
      </c>
      <c r="C174" s="344" t="s">
        <v>1108</v>
      </c>
      <c r="D174" s="344" t="s">
        <v>1109</v>
      </c>
      <c r="E174" s="344" t="s">
        <v>1110</v>
      </c>
      <c r="F174" s="345"/>
      <c r="G174" s="116"/>
      <c r="H174" s="353">
        <v>0</v>
      </c>
      <c r="I174" s="349" t="s">
        <v>1183</v>
      </c>
      <c r="J174" s="348">
        <v>388087</v>
      </c>
      <c r="K174" s="348">
        <v>291065.25</v>
      </c>
      <c r="L174" s="348">
        <v>388087</v>
      </c>
      <c r="M174" s="356">
        <v>0</v>
      </c>
      <c r="N174" s="356">
        <v>0</v>
      </c>
      <c r="O174" s="356">
        <v>0</v>
      </c>
      <c r="P174" s="356">
        <v>0</v>
      </c>
      <c r="Q174" s="356">
        <v>0</v>
      </c>
      <c r="R174" s="353">
        <v>0</v>
      </c>
      <c r="T174" s="1">
        <v>291065.25</v>
      </c>
    </row>
    <row r="175" spans="2:20" ht="48">
      <c r="B175" s="308" t="s">
        <v>1111</v>
      </c>
      <c r="C175" s="344" t="s">
        <v>1112</v>
      </c>
      <c r="D175" s="344" t="s">
        <v>1113</v>
      </c>
      <c r="E175" s="344" t="s">
        <v>1114</v>
      </c>
      <c r="F175" s="345"/>
      <c r="G175" s="116"/>
      <c r="H175" s="353">
        <v>0</v>
      </c>
      <c r="I175" s="349" t="s">
        <v>1184</v>
      </c>
      <c r="J175" s="348">
        <v>923300</v>
      </c>
      <c r="K175" s="348">
        <v>692475</v>
      </c>
      <c r="L175" s="348">
        <v>923300</v>
      </c>
      <c r="M175" s="356">
        <v>0</v>
      </c>
      <c r="N175" s="356">
        <v>0</v>
      </c>
      <c r="O175" s="356">
        <v>0</v>
      </c>
      <c r="P175" s="356">
        <v>0</v>
      </c>
      <c r="Q175" s="356">
        <v>0</v>
      </c>
      <c r="R175" s="353">
        <v>0</v>
      </c>
      <c r="T175" s="1">
        <v>692475</v>
      </c>
    </row>
    <row r="176" spans="2:20" ht="24">
      <c r="B176" s="346" t="s">
        <v>1115</v>
      </c>
      <c r="C176" s="344" t="s">
        <v>1116</v>
      </c>
      <c r="D176" s="344" t="s">
        <v>1117</v>
      </c>
      <c r="E176" s="344" t="s">
        <v>1118</v>
      </c>
      <c r="F176" s="345"/>
      <c r="G176" s="116"/>
      <c r="H176" s="353">
        <v>0</v>
      </c>
      <c r="I176" s="349" t="s">
        <v>1184</v>
      </c>
      <c r="J176" s="348">
        <v>972619</v>
      </c>
      <c r="K176" s="348">
        <v>729464.25</v>
      </c>
      <c r="L176" s="348">
        <v>972619</v>
      </c>
      <c r="M176" s="356">
        <v>0</v>
      </c>
      <c r="N176" s="356">
        <v>0</v>
      </c>
      <c r="O176" s="356">
        <v>0</v>
      </c>
      <c r="P176" s="356">
        <v>0</v>
      </c>
      <c r="Q176" s="356">
        <v>0</v>
      </c>
      <c r="R176" s="353">
        <v>0</v>
      </c>
      <c r="T176" s="1">
        <v>729464.25</v>
      </c>
    </row>
    <row r="177" spans="2:20" ht="36">
      <c r="B177" s="308" t="s">
        <v>1119</v>
      </c>
      <c r="C177" s="344" t="s">
        <v>1120</v>
      </c>
      <c r="D177" s="344" t="s">
        <v>1121</v>
      </c>
      <c r="E177" s="344" t="s">
        <v>1122</v>
      </c>
      <c r="F177" s="345"/>
      <c r="G177" s="116"/>
      <c r="H177" s="353">
        <v>0</v>
      </c>
      <c r="I177" s="349" t="s">
        <v>1184</v>
      </c>
      <c r="J177" s="348">
        <v>1161343</v>
      </c>
      <c r="K177" s="348">
        <v>871007.25</v>
      </c>
      <c r="L177" s="348">
        <v>1161343</v>
      </c>
      <c r="M177" s="356">
        <v>0</v>
      </c>
      <c r="N177" s="356">
        <v>0</v>
      </c>
      <c r="O177" s="356">
        <v>0</v>
      </c>
      <c r="P177" s="356">
        <v>0</v>
      </c>
      <c r="Q177" s="356">
        <v>0</v>
      </c>
      <c r="R177" s="353">
        <v>0</v>
      </c>
      <c r="T177" s="1">
        <v>871007.25</v>
      </c>
    </row>
    <row r="178" spans="2:20" ht="84">
      <c r="B178" s="308" t="s">
        <v>1123</v>
      </c>
      <c r="C178" s="344" t="s">
        <v>1124</v>
      </c>
      <c r="D178" s="344" t="s">
        <v>1125</v>
      </c>
      <c r="E178" s="344" t="s">
        <v>1126</v>
      </c>
      <c r="F178" s="345"/>
      <c r="G178" s="116"/>
      <c r="H178" s="353">
        <v>0</v>
      </c>
      <c r="I178" s="349" t="s">
        <v>1184</v>
      </c>
      <c r="J178" s="348">
        <v>1065385</v>
      </c>
      <c r="K178" s="348">
        <v>799038.75</v>
      </c>
      <c r="L178" s="348">
        <v>1065385</v>
      </c>
      <c r="M178" s="356">
        <v>0</v>
      </c>
      <c r="N178" s="356">
        <v>0</v>
      </c>
      <c r="O178" s="356">
        <v>0</v>
      </c>
      <c r="P178" s="356">
        <v>0</v>
      </c>
      <c r="Q178" s="356">
        <v>0</v>
      </c>
      <c r="R178" s="353">
        <v>0</v>
      </c>
      <c r="T178" s="1">
        <v>799038.75</v>
      </c>
    </row>
    <row r="179" spans="2:20" ht="60">
      <c r="B179" s="346" t="s">
        <v>1127</v>
      </c>
      <c r="C179" s="344" t="s">
        <v>1128</v>
      </c>
      <c r="D179" s="344" t="s">
        <v>1129</v>
      </c>
      <c r="E179" s="344" t="s">
        <v>1130</v>
      </c>
      <c r="F179" s="345"/>
      <c r="G179" s="116"/>
      <c r="H179" s="353">
        <v>0</v>
      </c>
      <c r="I179" s="349" t="s">
        <v>1183</v>
      </c>
      <c r="J179" s="348">
        <v>1072926</v>
      </c>
      <c r="K179" s="348">
        <v>804694.5</v>
      </c>
      <c r="L179" s="348">
        <v>1072926</v>
      </c>
      <c r="M179" s="356">
        <v>0</v>
      </c>
      <c r="N179" s="356">
        <v>0</v>
      </c>
      <c r="O179" s="356">
        <v>0</v>
      </c>
      <c r="P179" s="356">
        <v>0</v>
      </c>
      <c r="Q179" s="356">
        <v>0</v>
      </c>
      <c r="R179" s="353">
        <v>0</v>
      </c>
      <c r="T179" s="1">
        <v>804694.5</v>
      </c>
    </row>
    <row r="180" spans="2:20" ht="48">
      <c r="B180" s="308" t="s">
        <v>1131</v>
      </c>
      <c r="C180" s="344" t="s">
        <v>1132</v>
      </c>
      <c r="D180" s="344" t="s">
        <v>1133</v>
      </c>
      <c r="E180" s="344" t="s">
        <v>1134</v>
      </c>
      <c r="F180" s="345"/>
      <c r="G180" s="116"/>
      <c r="H180" s="353">
        <v>0</v>
      </c>
      <c r="I180" s="349" t="s">
        <v>1183</v>
      </c>
      <c r="J180" s="348">
        <v>1052206</v>
      </c>
      <c r="K180" s="348">
        <v>789154.5</v>
      </c>
      <c r="L180" s="348">
        <v>1052206</v>
      </c>
      <c r="M180" s="356">
        <v>0</v>
      </c>
      <c r="N180" s="356">
        <v>0</v>
      </c>
      <c r="O180" s="356">
        <v>0</v>
      </c>
      <c r="P180" s="356">
        <v>0</v>
      </c>
      <c r="Q180" s="356">
        <v>0</v>
      </c>
      <c r="R180" s="353">
        <v>0</v>
      </c>
      <c r="T180" s="1">
        <v>789154.5</v>
      </c>
    </row>
    <row r="181" spans="2:20" ht="24">
      <c r="B181" s="308" t="s">
        <v>1135</v>
      </c>
      <c r="C181" s="344" t="s">
        <v>1136</v>
      </c>
      <c r="D181" s="344" t="s">
        <v>1137</v>
      </c>
      <c r="E181" s="344" t="s">
        <v>1138</v>
      </c>
      <c r="F181" s="345"/>
      <c r="G181" s="116"/>
      <c r="H181" s="353">
        <v>0</v>
      </c>
      <c r="I181" s="349" t="s">
        <v>1183</v>
      </c>
      <c r="J181" s="348">
        <v>458761</v>
      </c>
      <c r="K181" s="348">
        <v>344070.75</v>
      </c>
      <c r="L181" s="348">
        <v>458761</v>
      </c>
      <c r="M181" s="356">
        <v>0</v>
      </c>
      <c r="N181" s="356">
        <v>0</v>
      </c>
      <c r="O181" s="356">
        <v>0</v>
      </c>
      <c r="P181" s="356">
        <v>0</v>
      </c>
      <c r="Q181" s="356">
        <v>0</v>
      </c>
      <c r="R181" s="353">
        <v>0</v>
      </c>
      <c r="T181" s="1">
        <v>344070.75</v>
      </c>
    </row>
    <row r="182" spans="2:20" ht="36">
      <c r="B182" s="346" t="s">
        <v>1139</v>
      </c>
      <c r="C182" s="344" t="s">
        <v>1140</v>
      </c>
      <c r="D182" s="344" t="s">
        <v>1141</v>
      </c>
      <c r="E182" s="344" t="s">
        <v>1142</v>
      </c>
      <c r="F182" s="345"/>
      <c r="G182" s="116"/>
      <c r="H182" s="353">
        <v>0</v>
      </c>
      <c r="I182" s="349" t="s">
        <v>1183</v>
      </c>
      <c r="J182" s="348">
        <v>376503</v>
      </c>
      <c r="K182" s="348">
        <v>282377.25</v>
      </c>
      <c r="L182" s="348">
        <v>376503</v>
      </c>
      <c r="M182" s="356">
        <v>0</v>
      </c>
      <c r="N182" s="356">
        <v>0</v>
      </c>
      <c r="O182" s="356">
        <v>0</v>
      </c>
      <c r="P182" s="356">
        <v>0</v>
      </c>
      <c r="Q182" s="356">
        <v>0</v>
      </c>
      <c r="R182" s="353">
        <v>0</v>
      </c>
      <c r="T182" s="1">
        <v>282377.25</v>
      </c>
    </row>
    <row r="183" spans="2:20" ht="108">
      <c r="B183" s="308" t="s">
        <v>1143</v>
      </c>
      <c r="C183" s="344" t="s">
        <v>1144</v>
      </c>
      <c r="D183" s="344" t="s">
        <v>1145</v>
      </c>
      <c r="E183" s="344" t="s">
        <v>1146</v>
      </c>
      <c r="F183" s="345"/>
      <c r="G183" s="116"/>
      <c r="H183" s="353">
        <v>0</v>
      </c>
      <c r="I183" s="349" t="s">
        <v>1183</v>
      </c>
      <c r="J183" s="348">
        <v>475878</v>
      </c>
      <c r="K183" s="348">
        <v>356908.5</v>
      </c>
      <c r="L183" s="348">
        <v>475878</v>
      </c>
      <c r="M183" s="356">
        <v>0</v>
      </c>
      <c r="N183" s="356">
        <v>0</v>
      </c>
      <c r="O183" s="356">
        <v>0</v>
      </c>
      <c r="P183" s="356">
        <v>0</v>
      </c>
      <c r="Q183" s="356">
        <v>0</v>
      </c>
      <c r="R183" s="353">
        <v>0</v>
      </c>
      <c r="T183" s="1">
        <v>356908.5</v>
      </c>
    </row>
    <row r="184" spans="2:20" ht="108">
      <c r="B184" s="308" t="s">
        <v>1147</v>
      </c>
      <c r="C184" s="344" t="s">
        <v>1148</v>
      </c>
      <c r="D184" s="344" t="s">
        <v>1149</v>
      </c>
      <c r="E184" s="344" t="s">
        <v>1150</v>
      </c>
      <c r="F184" s="345"/>
      <c r="G184" s="116"/>
      <c r="H184" s="353">
        <v>0</v>
      </c>
      <c r="I184" s="349" t="s">
        <v>1183</v>
      </c>
      <c r="J184" s="348">
        <v>429194</v>
      </c>
      <c r="K184" s="348">
        <v>321895.5</v>
      </c>
      <c r="L184" s="348">
        <v>429194</v>
      </c>
      <c r="M184" s="356">
        <v>0</v>
      </c>
      <c r="N184" s="356">
        <v>0</v>
      </c>
      <c r="O184" s="356">
        <v>0</v>
      </c>
      <c r="P184" s="356">
        <v>0</v>
      </c>
      <c r="Q184" s="356">
        <v>0</v>
      </c>
      <c r="R184" s="353">
        <v>0</v>
      </c>
      <c r="T184" s="1">
        <v>321895.5</v>
      </c>
    </row>
    <row r="185" spans="2:20" ht="48">
      <c r="B185" s="346" t="s">
        <v>1151</v>
      </c>
      <c r="C185" s="344" t="s">
        <v>1152</v>
      </c>
      <c r="D185" s="344" t="s">
        <v>1153</v>
      </c>
      <c r="E185" s="344" t="s">
        <v>1154</v>
      </c>
      <c r="F185" s="345"/>
      <c r="G185" s="116"/>
      <c r="H185" s="353">
        <v>0</v>
      </c>
      <c r="I185" s="349" t="s">
        <v>1184</v>
      </c>
      <c r="J185" s="348">
        <v>829072</v>
      </c>
      <c r="K185" s="348">
        <v>621804</v>
      </c>
      <c r="L185" s="348">
        <v>829072</v>
      </c>
      <c r="M185" s="356">
        <v>0</v>
      </c>
      <c r="N185" s="356">
        <v>0</v>
      </c>
      <c r="O185" s="356">
        <v>0</v>
      </c>
      <c r="P185" s="356">
        <v>0</v>
      </c>
      <c r="Q185" s="356">
        <v>0</v>
      </c>
      <c r="R185" s="353">
        <v>0</v>
      </c>
      <c r="T185" s="1">
        <v>621804</v>
      </c>
    </row>
    <row r="186" spans="2:20" ht="60">
      <c r="B186" s="308" t="s">
        <v>1155</v>
      </c>
      <c r="C186" s="344" t="s">
        <v>1156</v>
      </c>
      <c r="D186" s="344" t="s">
        <v>1157</v>
      </c>
      <c r="E186" s="344" t="s">
        <v>1158</v>
      </c>
      <c r="F186" s="345"/>
      <c r="G186" s="116"/>
      <c r="H186" s="353">
        <v>0</v>
      </c>
      <c r="I186" s="349" t="s">
        <v>1184</v>
      </c>
      <c r="J186" s="348">
        <v>772543</v>
      </c>
      <c r="K186" s="348">
        <v>579407.25</v>
      </c>
      <c r="L186" s="348">
        <v>772543</v>
      </c>
      <c r="M186" s="356">
        <v>0</v>
      </c>
      <c r="N186" s="356">
        <v>0</v>
      </c>
      <c r="O186" s="356">
        <v>0</v>
      </c>
      <c r="P186" s="356">
        <v>0</v>
      </c>
      <c r="Q186" s="356">
        <v>0</v>
      </c>
      <c r="R186" s="353">
        <v>0</v>
      </c>
      <c r="T186" s="1">
        <v>579407.25</v>
      </c>
    </row>
    <row r="187" spans="2:20" ht="24">
      <c r="B187" s="308" t="s">
        <v>1159</v>
      </c>
      <c r="C187" s="344" t="s">
        <v>1160</v>
      </c>
      <c r="D187" s="344" t="s">
        <v>1161</v>
      </c>
      <c r="E187" s="344" t="s">
        <v>1162</v>
      </c>
      <c r="F187" s="345"/>
      <c r="G187" s="116"/>
      <c r="H187" s="353">
        <v>0</v>
      </c>
      <c r="I187" s="349" t="s">
        <v>1184</v>
      </c>
      <c r="J187" s="348">
        <v>384321</v>
      </c>
      <c r="K187" s="348">
        <v>288240.75</v>
      </c>
      <c r="L187" s="348">
        <v>384321</v>
      </c>
      <c r="M187" s="356">
        <v>0</v>
      </c>
      <c r="N187" s="356">
        <v>0</v>
      </c>
      <c r="O187" s="356">
        <v>0</v>
      </c>
      <c r="P187" s="356">
        <v>0</v>
      </c>
      <c r="Q187" s="356">
        <v>0</v>
      </c>
      <c r="R187" s="353">
        <v>0</v>
      </c>
      <c r="T187" s="1">
        <v>288240.75</v>
      </c>
    </row>
    <row r="188" spans="2:20" ht="36">
      <c r="B188" s="346" t="s">
        <v>1163</v>
      </c>
      <c r="C188" s="344" t="s">
        <v>1164</v>
      </c>
      <c r="D188" s="344" t="s">
        <v>1165</v>
      </c>
      <c r="E188" s="344" t="s">
        <v>1166</v>
      </c>
      <c r="F188" s="345"/>
      <c r="G188" s="116"/>
      <c r="H188" s="353">
        <v>0</v>
      </c>
      <c r="I188" s="349" t="s">
        <v>1183</v>
      </c>
      <c r="J188" s="348">
        <v>827293</v>
      </c>
      <c r="K188" s="348">
        <v>620469.75</v>
      </c>
      <c r="L188" s="348">
        <v>827293</v>
      </c>
      <c r="M188" s="356">
        <v>0</v>
      </c>
      <c r="N188" s="356">
        <v>0</v>
      </c>
      <c r="O188" s="356">
        <v>0</v>
      </c>
      <c r="P188" s="356">
        <v>0</v>
      </c>
      <c r="Q188" s="356">
        <v>0</v>
      </c>
      <c r="R188" s="353">
        <v>0</v>
      </c>
      <c r="T188" s="1">
        <v>620469.75</v>
      </c>
    </row>
    <row r="189" spans="2:20" ht="24">
      <c r="B189" s="308" t="s">
        <v>1167</v>
      </c>
      <c r="C189" s="344" t="s">
        <v>1168</v>
      </c>
      <c r="D189" s="344" t="s">
        <v>1169</v>
      </c>
      <c r="E189" s="344" t="s">
        <v>1170</v>
      </c>
      <c r="F189" s="345"/>
      <c r="G189" s="116"/>
      <c r="H189" s="353">
        <v>0</v>
      </c>
      <c r="I189" s="349" t="s">
        <v>1183</v>
      </c>
      <c r="J189" s="348">
        <v>392616</v>
      </c>
      <c r="K189" s="348">
        <v>294462</v>
      </c>
      <c r="L189" s="348">
        <v>392616</v>
      </c>
      <c r="M189" s="356">
        <v>0</v>
      </c>
      <c r="N189" s="356">
        <v>0</v>
      </c>
      <c r="O189" s="356">
        <v>0</v>
      </c>
      <c r="P189" s="356">
        <v>0</v>
      </c>
      <c r="Q189" s="356">
        <v>0</v>
      </c>
      <c r="R189" s="353">
        <v>0</v>
      </c>
      <c r="T189" s="1">
        <v>294462</v>
      </c>
    </row>
    <row r="190" spans="2:20" ht="24">
      <c r="B190" s="346" t="s">
        <v>1171</v>
      </c>
      <c r="C190" s="344" t="s">
        <v>1172</v>
      </c>
      <c r="D190" s="344" t="s">
        <v>1173</v>
      </c>
      <c r="E190" s="344" t="s">
        <v>1174</v>
      </c>
      <c r="F190" s="345"/>
      <c r="G190" s="116"/>
      <c r="H190" s="353">
        <v>0</v>
      </c>
      <c r="I190" s="349" t="s">
        <v>1183</v>
      </c>
      <c r="J190" s="348">
        <v>475465</v>
      </c>
      <c r="K190" s="348">
        <v>356598.75</v>
      </c>
      <c r="L190" s="348">
        <v>475465</v>
      </c>
      <c r="M190" s="356">
        <v>0</v>
      </c>
      <c r="N190" s="356">
        <v>0</v>
      </c>
      <c r="O190" s="356">
        <v>0</v>
      </c>
      <c r="P190" s="356">
        <v>0</v>
      </c>
      <c r="Q190" s="356">
        <v>0</v>
      </c>
      <c r="R190" s="353">
        <v>0</v>
      </c>
      <c r="T190" s="1">
        <v>356598.75</v>
      </c>
    </row>
    <row r="191" spans="2:20" ht="84">
      <c r="B191" s="308" t="s">
        <v>1175</v>
      </c>
      <c r="C191" s="344" t="s">
        <v>1176</v>
      </c>
      <c r="D191" s="344" t="s">
        <v>1177</v>
      </c>
      <c r="E191" s="344" t="s">
        <v>1178</v>
      </c>
      <c r="F191" s="345"/>
      <c r="G191" s="116"/>
      <c r="H191" s="353">
        <v>0</v>
      </c>
      <c r="I191" s="349" t="s">
        <v>1183</v>
      </c>
      <c r="J191" s="348">
        <v>392281</v>
      </c>
      <c r="K191" s="348">
        <v>294210.75</v>
      </c>
      <c r="L191" s="348">
        <v>392281</v>
      </c>
      <c r="M191" s="356">
        <v>0</v>
      </c>
      <c r="N191" s="356">
        <v>0</v>
      </c>
      <c r="O191" s="356">
        <v>0</v>
      </c>
      <c r="P191" s="356">
        <v>0</v>
      </c>
      <c r="Q191" s="356">
        <v>0</v>
      </c>
      <c r="R191" s="353">
        <v>0</v>
      </c>
      <c r="T191" s="1">
        <v>294210.75</v>
      </c>
    </row>
    <row r="192" spans="2:20" ht="24">
      <c r="B192" s="308" t="s">
        <v>1179</v>
      </c>
      <c r="C192" s="344" t="s">
        <v>1180</v>
      </c>
      <c r="D192" s="344" t="s">
        <v>1181</v>
      </c>
      <c r="E192" s="344" t="s">
        <v>1182</v>
      </c>
      <c r="F192" s="345"/>
      <c r="G192" s="116"/>
      <c r="H192" s="353">
        <v>0</v>
      </c>
      <c r="I192" s="349" t="s">
        <v>1183</v>
      </c>
      <c r="J192" s="348">
        <v>463016</v>
      </c>
      <c r="K192" s="348">
        <v>347267.5</v>
      </c>
      <c r="L192" s="348">
        <v>463016</v>
      </c>
      <c r="M192" s="356">
        <v>0</v>
      </c>
      <c r="N192" s="356">
        <v>0</v>
      </c>
      <c r="O192" s="356">
        <v>0</v>
      </c>
      <c r="P192" s="356">
        <v>0</v>
      </c>
      <c r="Q192" s="356">
        <v>0</v>
      </c>
      <c r="R192" s="353">
        <v>0</v>
      </c>
      <c r="T192" s="1">
        <v>347262</v>
      </c>
    </row>
    <row r="193" spans="2:18">
      <c r="B193" s="230"/>
      <c r="C193" s="231"/>
      <c r="D193" s="231"/>
      <c r="E193" s="231"/>
      <c r="F193" s="231"/>
      <c r="G193" s="235"/>
      <c r="H193" s="232"/>
      <c r="I193" s="232"/>
      <c r="J193" s="232"/>
      <c r="K193" s="232"/>
      <c r="L193" s="232"/>
      <c r="M193" s="233"/>
      <c r="N193" s="233"/>
      <c r="O193" s="233"/>
      <c r="P193" s="233"/>
      <c r="Q193" s="233"/>
      <c r="R193" s="357" t="str">
        <f>IFERROR(($L193/#REF!)*100,"")</f>
        <v/>
      </c>
    </row>
    <row r="194" spans="2:18">
      <c r="B194" s="236" t="s">
        <v>119</v>
      </c>
      <c r="C194" s="237"/>
      <c r="D194" s="237"/>
      <c r="E194" s="237"/>
      <c r="F194" s="237"/>
      <c r="G194" s="235"/>
      <c r="H194" s="232"/>
      <c r="I194" s="232"/>
      <c r="J194" s="232">
        <f>SUM(J11:J193)</f>
        <v>115473358</v>
      </c>
      <c r="K194" s="232">
        <f t="shared" ref="K194:Q194" si="0">SUM(K11:K193)</f>
        <v>86605024</v>
      </c>
      <c r="L194" s="232">
        <f t="shared" si="0"/>
        <v>115473358</v>
      </c>
      <c r="M194" s="232">
        <f t="shared" si="0"/>
        <v>0</v>
      </c>
      <c r="N194" s="232">
        <f t="shared" si="0"/>
        <v>0</v>
      </c>
      <c r="O194" s="232">
        <f t="shared" si="0"/>
        <v>0</v>
      </c>
      <c r="P194" s="232">
        <f t="shared" si="0"/>
        <v>0</v>
      </c>
      <c r="Q194" s="232">
        <f t="shared" si="0"/>
        <v>0</v>
      </c>
      <c r="R194" s="232"/>
    </row>
    <row r="195" spans="2:18">
      <c r="B195" s="238"/>
      <c r="C195" s="239"/>
      <c r="D195" s="239"/>
      <c r="E195" s="239"/>
      <c r="F195" s="239"/>
      <c r="G195" s="239"/>
      <c r="H195" s="232"/>
      <c r="I195" s="232"/>
      <c r="J195" s="232"/>
      <c r="K195" s="232"/>
      <c r="L195" s="232"/>
      <c r="M195" s="233"/>
      <c r="N195" s="233"/>
      <c r="O195" s="233"/>
      <c r="P195" s="233"/>
      <c r="Q195" s="233"/>
      <c r="R195" s="234" t="str">
        <f>IFERROR(($L195/#REF!)*100,"")</f>
        <v/>
      </c>
    </row>
    <row r="196" spans="2:18">
      <c r="B196" s="240"/>
      <c r="C196" s="241"/>
      <c r="D196" s="241"/>
      <c r="E196" s="241"/>
      <c r="F196" s="241"/>
      <c r="G196" s="241"/>
      <c r="H196" s="242"/>
      <c r="I196" s="242"/>
      <c r="J196" s="242"/>
      <c r="K196" s="242"/>
      <c r="L196" s="242"/>
      <c r="M196" s="241"/>
      <c r="N196" s="241"/>
      <c r="O196" s="241"/>
      <c r="P196" s="241"/>
      <c r="Q196" s="241"/>
      <c r="R196" s="243" t="str">
        <f>IFERROR(($L196/#REF!)*100,"")</f>
        <v/>
      </c>
    </row>
    <row r="197" spans="2:18">
      <c r="B197" s="11"/>
      <c r="C197" s="11"/>
      <c r="D197" s="11"/>
      <c r="E197" s="11"/>
      <c r="F197" s="11"/>
      <c r="K197" s="350"/>
    </row>
    <row r="198" spans="2:18">
      <c r="B198" s="12"/>
      <c r="C198" s="12"/>
      <c r="D198" s="12"/>
      <c r="E198" s="12"/>
      <c r="F198" s="12"/>
    </row>
    <row r="199" spans="2:18">
      <c r="K199" s="351"/>
    </row>
    <row r="200" spans="2:18">
      <c r="B200" s="13"/>
      <c r="C200" s="13"/>
      <c r="D200" s="13"/>
      <c r="E200" s="13"/>
      <c r="F200" s="13"/>
      <c r="M200" s="14"/>
    </row>
    <row r="201" spans="2:18">
      <c r="B201" s="15"/>
      <c r="C201" s="15"/>
      <c r="D201" s="15"/>
      <c r="E201" s="15"/>
      <c r="F201" s="15"/>
      <c r="M201" s="16"/>
    </row>
  </sheetData>
  <autoFilter ref="A10:T196" xr:uid="{00000000-0001-0000-1900-000000000000}"/>
  <mergeCells count="26">
    <mergeCell ref="B6:C6"/>
    <mergeCell ref="D6:R6"/>
    <mergeCell ref="B8:C8"/>
    <mergeCell ref="D8:G8"/>
    <mergeCell ref="B2:R2"/>
    <mergeCell ref="B3:R3"/>
    <mergeCell ref="B4:C4"/>
    <mergeCell ref="D4:R4"/>
    <mergeCell ref="B5:C5"/>
    <mergeCell ref="D5:R5"/>
    <mergeCell ref="R9:R10"/>
    <mergeCell ref="H8:H10"/>
    <mergeCell ref="I8:Q8"/>
    <mergeCell ref="B9:B10"/>
    <mergeCell ref="C9:C10"/>
    <mergeCell ref="D9:E9"/>
    <mergeCell ref="F9:G9"/>
    <mergeCell ref="P9:P10"/>
    <mergeCell ref="Q9:Q10"/>
    <mergeCell ref="I9:I10"/>
    <mergeCell ref="J9:J10"/>
    <mergeCell ref="L9:L10"/>
    <mergeCell ref="M9:M10"/>
    <mergeCell ref="N9:N10"/>
    <mergeCell ref="O9:O10"/>
    <mergeCell ref="K9:K10"/>
  </mergeCells>
  <printOptions horizontalCentered="1"/>
  <pageMargins left="0.39370078740157483" right="0.39370078740157483" top="1.3779527559055118" bottom="0.86614173228346458" header="0.39370078740157483" footer="0.59055118110236227"/>
  <pageSetup scale="41" fitToHeight="0" orientation="landscape" r:id="rId1"/>
  <headerFooter scaleWithDoc="0">
    <oddHeader>&amp;L&amp;G&amp;R
&amp;G</oddHeader>
    <oddFooter>&amp;R&amp;G</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pageSetUpPr fitToPage="1"/>
  </sheetPr>
  <dimension ref="B1:F19"/>
  <sheetViews>
    <sheetView showGridLines="0" view="pageBreakPreview" topLeftCell="D13" zoomScale="85" zoomScaleNormal="55" zoomScaleSheetLayoutView="85" workbookViewId="0">
      <selection activeCell="J12" sqref="J12"/>
    </sheetView>
  </sheetViews>
  <sheetFormatPr baseColWidth="10" defaultColWidth="11.44140625" defaultRowHeight="13.8"/>
  <cols>
    <col min="1" max="1" width="0.88671875" style="216" customWidth="1"/>
    <col min="2" max="2" width="37.6640625" style="216" customWidth="1"/>
    <col min="3" max="3" width="49.33203125" style="216" customWidth="1"/>
    <col min="4" max="4" width="71.44140625" style="216" customWidth="1"/>
    <col min="5" max="5" width="27.5546875" style="216" customWidth="1"/>
    <col min="6" max="6" width="79.33203125" style="216" customWidth="1"/>
    <col min="7" max="7" width="3" style="216" customWidth="1"/>
    <col min="8" max="16384" width="11.44140625" style="216"/>
  </cols>
  <sheetData>
    <row r="1" spans="2:6" s="1" customFormat="1" ht="14.4" customHeight="1">
      <c r="B1" s="3"/>
      <c r="C1" s="1" t="s">
        <v>123</v>
      </c>
    </row>
    <row r="2" spans="2:6" s="1" customFormat="1" ht="35.1" customHeight="1">
      <c r="B2" s="443" t="s">
        <v>200</v>
      </c>
      <c r="C2" s="443"/>
      <c r="D2" s="443"/>
      <c r="E2" s="443"/>
      <c r="F2" s="443"/>
    </row>
    <row r="3" spans="2:6" s="1" customFormat="1" ht="3" customHeight="1">
      <c r="B3" s="20"/>
      <c r="C3" s="21"/>
      <c r="D3" s="21"/>
      <c r="E3" s="21"/>
      <c r="F3" s="21"/>
    </row>
    <row r="4" spans="2:6" s="1" customFormat="1" ht="21.6" customHeight="1">
      <c r="B4" s="225" t="s">
        <v>75</v>
      </c>
      <c r="C4" s="583" t="s">
        <v>214</v>
      </c>
      <c r="D4" s="584"/>
      <c r="E4" s="584"/>
      <c r="F4" s="585"/>
    </row>
    <row r="5" spans="2:6" s="1" customFormat="1" ht="19.5" customHeight="1">
      <c r="B5" s="123" t="s">
        <v>81</v>
      </c>
      <c r="C5" s="440" t="s">
        <v>215</v>
      </c>
      <c r="D5" s="440"/>
      <c r="E5" s="440"/>
      <c r="F5" s="440"/>
    </row>
    <row r="6" spans="2:6" ht="3" customHeight="1">
      <c r="B6" s="586"/>
      <c r="C6" s="586"/>
      <c r="D6" s="586"/>
      <c r="E6" s="586"/>
      <c r="F6" s="586"/>
    </row>
    <row r="7" spans="2:6" ht="3" customHeight="1">
      <c r="B7" s="217"/>
      <c r="C7" s="217"/>
      <c r="D7" s="217"/>
      <c r="E7" s="218"/>
      <c r="F7" s="218"/>
    </row>
    <row r="8" spans="2:6" ht="28.95" customHeight="1">
      <c r="B8" s="587" t="s">
        <v>205</v>
      </c>
      <c r="C8" s="587" t="s">
        <v>206</v>
      </c>
      <c r="D8" s="587" t="s">
        <v>210</v>
      </c>
      <c r="E8" s="587"/>
      <c r="F8" s="587"/>
    </row>
    <row r="9" spans="2:6" ht="15" customHeight="1">
      <c r="B9" s="587"/>
      <c r="C9" s="587"/>
      <c r="D9" s="587"/>
      <c r="E9" s="587"/>
      <c r="F9" s="587"/>
    </row>
    <row r="10" spans="2:6" ht="57" customHeight="1">
      <c r="B10" s="587"/>
      <c r="C10" s="587"/>
      <c r="D10" s="219" t="s">
        <v>207</v>
      </c>
      <c r="E10" s="219" t="s">
        <v>208</v>
      </c>
      <c r="F10" s="219" t="s">
        <v>209</v>
      </c>
    </row>
    <row r="11" spans="2:6" ht="409.6">
      <c r="B11" s="338" t="s">
        <v>446</v>
      </c>
      <c r="C11" s="338" t="s">
        <v>447</v>
      </c>
      <c r="D11" s="339" t="s">
        <v>448</v>
      </c>
      <c r="E11" s="340" t="s">
        <v>449</v>
      </c>
      <c r="F11" s="341" t="s">
        <v>450</v>
      </c>
    </row>
    <row r="12" spans="2:6" ht="144">
      <c r="B12" s="342" t="s">
        <v>446</v>
      </c>
      <c r="C12" s="342" t="s">
        <v>451</v>
      </c>
      <c r="D12" s="343" t="s">
        <v>452</v>
      </c>
      <c r="E12" s="340" t="s">
        <v>449</v>
      </c>
      <c r="F12" s="341" t="s">
        <v>450</v>
      </c>
    </row>
    <row r="13" spans="2:6" ht="288">
      <c r="B13" s="342" t="s">
        <v>446</v>
      </c>
      <c r="C13" s="342" t="s">
        <v>453</v>
      </c>
      <c r="D13" s="343" t="s">
        <v>454</v>
      </c>
      <c r="E13" s="340" t="s">
        <v>449</v>
      </c>
      <c r="F13" s="341" t="s">
        <v>450</v>
      </c>
    </row>
    <row r="14" spans="2:6" ht="409.6">
      <c r="B14" s="342" t="s">
        <v>455</v>
      </c>
      <c r="C14" s="342" t="s">
        <v>456</v>
      </c>
      <c r="D14" s="343" t="s">
        <v>457</v>
      </c>
      <c r="E14" s="340" t="s">
        <v>449</v>
      </c>
      <c r="F14" s="341" t="s">
        <v>450</v>
      </c>
    </row>
    <row r="15" spans="2:6" ht="312">
      <c r="B15" s="342" t="s">
        <v>458</v>
      </c>
      <c r="C15" s="342" t="s">
        <v>459</v>
      </c>
      <c r="D15" s="343" t="s">
        <v>460</v>
      </c>
      <c r="E15" s="340" t="s">
        <v>449</v>
      </c>
      <c r="F15" s="341" t="s">
        <v>450</v>
      </c>
    </row>
    <row r="16" spans="2:6" ht="204">
      <c r="B16" s="342" t="s">
        <v>458</v>
      </c>
      <c r="C16" s="342" t="s">
        <v>461</v>
      </c>
      <c r="D16" s="343" t="s">
        <v>462</v>
      </c>
      <c r="E16" s="340" t="s">
        <v>449</v>
      </c>
      <c r="F16" s="341" t="s">
        <v>450</v>
      </c>
    </row>
    <row r="17" spans="2:4">
      <c r="B17" s="220"/>
      <c r="C17" s="220"/>
    </row>
    <row r="18" spans="2:4">
      <c r="B18" s="221"/>
      <c r="C18" s="221"/>
      <c r="D18" s="222"/>
    </row>
    <row r="19" spans="2:4">
      <c r="B19" s="223"/>
      <c r="C19" s="223"/>
      <c r="D19" s="224"/>
    </row>
  </sheetData>
  <sheetProtection formatColumns="0" formatRows="0" insertColumns="0"/>
  <mergeCells count="7">
    <mergeCell ref="B2:F2"/>
    <mergeCell ref="C5:F5"/>
    <mergeCell ref="C4:F4"/>
    <mergeCell ref="B6:F6"/>
    <mergeCell ref="B8:B10"/>
    <mergeCell ref="C8:C10"/>
    <mergeCell ref="D8:F9"/>
  </mergeCells>
  <conditionalFormatting sqref="B6:C6">
    <cfRule type="cellIs" dxfId="2" priority="1" stopIfTrue="1" operator="equal">
      <formula>"VAYA A LA HOJA INICIO Y SELECIONE EL PERIODO CORRESPONDIENTE A ESTE INFORME"</formula>
    </cfRule>
  </conditionalFormatting>
  <printOptions horizontalCentered="1"/>
  <pageMargins left="0.39370078740157483" right="0.39370078740157483" top="1.3779527559055118" bottom="0.86614173228346458" header="0.39370078740157483" footer="0.59055118110236227"/>
  <pageSetup scale="49" fitToHeight="0" orientation="landscape" r:id="rId1"/>
  <headerFooter scaleWithDoc="0">
    <oddHeader>&amp;L&amp;G&amp;R
&amp;G</oddHeader>
    <oddFooter>&amp;R&amp;G</oddFooter>
  </headerFooter>
  <colBreaks count="1" manualBreakCount="1">
    <brk id="5" max="1048575" man="1"/>
  </colBreaks>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0">
    <tabColor rgb="FF92D050"/>
    <pageSetUpPr fitToPage="1"/>
  </sheetPr>
  <dimension ref="A1:S38"/>
  <sheetViews>
    <sheetView showGridLines="0" view="pageBreakPreview" zoomScale="70" zoomScaleNormal="85" zoomScaleSheetLayoutView="70" workbookViewId="0">
      <selection activeCell="E23" sqref="E23"/>
    </sheetView>
  </sheetViews>
  <sheetFormatPr baseColWidth="10" defaultColWidth="11.44140625" defaultRowHeight="13.8"/>
  <cols>
    <col min="1" max="1" width="0.88671875" style="1" customWidth="1"/>
    <col min="2" max="2" width="48.6640625" style="1" customWidth="1"/>
    <col min="3" max="3" width="17.6640625" style="1" customWidth="1"/>
    <col min="4" max="4" width="20.6640625" style="1" customWidth="1"/>
    <col min="5" max="8" width="17.6640625" style="1" customWidth="1"/>
    <col min="9" max="9" width="2.33203125" style="1" customWidth="1"/>
    <col min="10" max="16384" width="11.44140625" style="1"/>
  </cols>
  <sheetData>
    <row r="1" spans="1:19" ht="14.4" customHeight="1"/>
    <row r="2" spans="1:19">
      <c r="B2" s="594" t="s">
        <v>138</v>
      </c>
      <c r="C2" s="595"/>
      <c r="D2" s="595"/>
      <c r="E2" s="595"/>
      <c r="F2" s="595"/>
      <c r="G2" s="595"/>
      <c r="H2" s="596"/>
    </row>
    <row r="3" spans="1:19">
      <c r="B3" s="597" t="s">
        <v>463</v>
      </c>
      <c r="C3" s="598"/>
      <c r="D3" s="598"/>
      <c r="E3" s="598"/>
      <c r="F3" s="598"/>
      <c r="G3" s="598"/>
      <c r="H3" s="599"/>
    </row>
    <row r="4" spans="1:19">
      <c r="B4" s="597"/>
      <c r="C4" s="598"/>
      <c r="D4" s="598"/>
      <c r="E4" s="598"/>
      <c r="F4" s="598"/>
      <c r="G4" s="598"/>
      <c r="H4" s="599"/>
    </row>
    <row r="5" spans="1:19">
      <c r="B5" s="597"/>
      <c r="C5" s="598"/>
      <c r="D5" s="598"/>
      <c r="E5" s="598"/>
      <c r="F5" s="598"/>
      <c r="G5" s="598"/>
      <c r="H5" s="599"/>
    </row>
    <row r="6" spans="1:19">
      <c r="B6" s="597" t="s">
        <v>213</v>
      </c>
      <c r="C6" s="598"/>
      <c r="D6" s="598"/>
      <c r="E6" s="598"/>
      <c r="F6" s="598"/>
      <c r="G6" s="598"/>
      <c r="H6" s="599"/>
    </row>
    <row r="7" spans="1:19">
      <c r="B7" s="600" t="s">
        <v>16</v>
      </c>
      <c r="C7" s="601"/>
      <c r="D7" s="601"/>
      <c r="E7" s="601"/>
      <c r="F7" s="601"/>
      <c r="G7" s="601"/>
      <c r="H7" s="602"/>
    </row>
    <row r="8" spans="1:19" ht="5.4" customHeight="1">
      <c r="B8" s="150"/>
      <c r="C8" s="151"/>
      <c r="D8" s="151"/>
      <c r="E8" s="151"/>
      <c r="F8" s="151"/>
      <c r="G8" s="151"/>
      <c r="H8" s="151"/>
    </row>
    <row r="9" spans="1:19">
      <c r="B9" s="152" t="s">
        <v>17</v>
      </c>
      <c r="C9" s="591" t="s">
        <v>18</v>
      </c>
      <c r="D9" s="592"/>
      <c r="E9" s="592"/>
      <c r="F9" s="592"/>
      <c r="G9" s="593"/>
      <c r="H9" s="588" t="s">
        <v>19</v>
      </c>
    </row>
    <row r="10" spans="1:19" ht="28.2" customHeight="1">
      <c r="B10" s="153"/>
      <c r="C10" s="154" t="s">
        <v>11</v>
      </c>
      <c r="D10" s="155" t="s">
        <v>135</v>
      </c>
      <c r="E10" s="156" t="s">
        <v>1</v>
      </c>
      <c r="F10" s="156" t="s">
        <v>15</v>
      </c>
      <c r="G10" s="156" t="s">
        <v>20</v>
      </c>
      <c r="H10" s="589"/>
    </row>
    <row r="11" spans="1:19">
      <c r="B11" s="157"/>
      <c r="C11" s="158"/>
      <c r="D11" s="159"/>
      <c r="E11" s="160"/>
      <c r="F11" s="160"/>
      <c r="G11" s="160"/>
      <c r="H11" s="590"/>
    </row>
    <row r="12" spans="1:19">
      <c r="B12" s="140"/>
      <c r="C12" s="141"/>
      <c r="D12" s="141"/>
      <c r="E12" s="141"/>
      <c r="F12" s="141"/>
      <c r="G12" s="141"/>
      <c r="H12" s="142"/>
    </row>
    <row r="13" spans="1:19">
      <c r="A13" s="51"/>
      <c r="B13" s="143" t="s">
        <v>25</v>
      </c>
      <c r="C13" s="195">
        <f>C14+C15+C16+C19+C20+C23</f>
        <v>1160622693</v>
      </c>
      <c r="D13" s="195">
        <f>E13-C13</f>
        <v>125944.67000007629</v>
      </c>
      <c r="E13" s="195">
        <f>E14+E15+E16+E19+E20+E23</f>
        <v>1160748637.6700001</v>
      </c>
      <c r="F13" s="195">
        <f>F14+F15+F16+F19+F20+F23</f>
        <v>786438908.98999953</v>
      </c>
      <c r="G13" s="195">
        <f>G14+G15+G16+G19+G20+G23</f>
        <v>786438908.98999953</v>
      </c>
      <c r="H13" s="196">
        <f>E13-F13</f>
        <v>374309728.68000054</v>
      </c>
      <c r="I13" s="51"/>
      <c r="J13" s="51"/>
      <c r="K13" s="51"/>
      <c r="L13" s="51"/>
      <c r="M13" s="51"/>
      <c r="N13" s="51"/>
      <c r="O13" s="51"/>
      <c r="P13" s="51"/>
      <c r="Q13" s="51"/>
      <c r="R13" s="51"/>
      <c r="S13" s="51"/>
    </row>
    <row r="14" spans="1:19">
      <c r="B14" s="144" t="s">
        <v>21</v>
      </c>
      <c r="C14" s="197">
        <v>1160622693</v>
      </c>
      <c r="D14" s="195">
        <f>E14-C14</f>
        <v>0</v>
      </c>
      <c r="E14" s="197">
        <v>1160622693</v>
      </c>
      <c r="F14" s="197">
        <v>786438908.98999953</v>
      </c>
      <c r="G14" s="197">
        <v>786438908.98999953</v>
      </c>
      <c r="H14" s="198">
        <f>E14-F14</f>
        <v>374183784.01000047</v>
      </c>
    </row>
    <row r="15" spans="1:19">
      <c r="B15" s="144" t="s">
        <v>22</v>
      </c>
      <c r="C15" s="197">
        <v>0</v>
      </c>
      <c r="D15" s="195">
        <f t="shared" ref="D15:D23" si="0">E15-C15</f>
        <v>0</v>
      </c>
      <c r="E15" s="197">
        <v>0</v>
      </c>
      <c r="F15" s="197">
        <v>0</v>
      </c>
      <c r="G15" s="197">
        <v>0</v>
      </c>
      <c r="H15" s="198">
        <f t="shared" ref="H15:H35" si="1">E15-F15</f>
        <v>0</v>
      </c>
    </row>
    <row r="16" spans="1:19">
      <c r="B16" s="144" t="s">
        <v>28</v>
      </c>
      <c r="C16" s="197">
        <f>C17+C18</f>
        <v>0</v>
      </c>
      <c r="D16" s="195">
        <f>E16-C16</f>
        <v>0</v>
      </c>
      <c r="E16" s="197">
        <f>E17+E18</f>
        <v>0</v>
      </c>
      <c r="F16" s="197">
        <f>F17+F18</f>
        <v>0</v>
      </c>
      <c r="G16" s="197">
        <f>G17+G18</f>
        <v>0</v>
      </c>
      <c r="H16" s="198">
        <f>E16-F16</f>
        <v>0</v>
      </c>
    </row>
    <row r="17" spans="2:8">
      <c r="B17" s="145" t="s">
        <v>29</v>
      </c>
      <c r="C17" s="197">
        <v>0</v>
      </c>
      <c r="D17" s="195">
        <f t="shared" si="0"/>
        <v>0</v>
      </c>
      <c r="E17" s="197">
        <v>0</v>
      </c>
      <c r="F17" s="197">
        <v>0</v>
      </c>
      <c r="G17" s="197">
        <v>0</v>
      </c>
      <c r="H17" s="198">
        <f>E17-F17</f>
        <v>0</v>
      </c>
    </row>
    <row r="18" spans="2:8">
      <c r="B18" s="145" t="s">
        <v>30</v>
      </c>
      <c r="C18" s="197">
        <v>0</v>
      </c>
      <c r="D18" s="195">
        <f t="shared" si="0"/>
        <v>0</v>
      </c>
      <c r="E18" s="197">
        <v>0</v>
      </c>
      <c r="F18" s="197">
        <v>0</v>
      </c>
      <c r="G18" s="197">
        <v>0</v>
      </c>
      <c r="H18" s="198">
        <f>E18-F18</f>
        <v>0</v>
      </c>
    </row>
    <row r="19" spans="2:8">
      <c r="B19" s="144" t="s">
        <v>23</v>
      </c>
      <c r="C19" s="197">
        <v>0</v>
      </c>
      <c r="D19" s="195">
        <f t="shared" si="0"/>
        <v>0</v>
      </c>
      <c r="E19" s="197">
        <v>0</v>
      </c>
      <c r="F19" s="197">
        <v>0</v>
      </c>
      <c r="G19" s="197">
        <v>0</v>
      </c>
      <c r="H19" s="198">
        <f t="shared" si="1"/>
        <v>0</v>
      </c>
    </row>
    <row r="20" spans="2:8" ht="21.6">
      <c r="B20" s="146" t="s">
        <v>31</v>
      </c>
      <c r="C20" s="197">
        <f>C21+C22</f>
        <v>0</v>
      </c>
      <c r="D20" s="195">
        <f>E20-C20</f>
        <v>0</v>
      </c>
      <c r="E20" s="197">
        <f>E21+E22</f>
        <v>0</v>
      </c>
      <c r="F20" s="197">
        <f>F21+F22</f>
        <v>0</v>
      </c>
      <c r="G20" s="197">
        <f>G21+G22</f>
        <v>0</v>
      </c>
      <c r="H20" s="198">
        <f t="shared" si="1"/>
        <v>0</v>
      </c>
    </row>
    <row r="21" spans="2:8">
      <c r="B21" s="145" t="s">
        <v>32</v>
      </c>
      <c r="C21" s="197">
        <v>0</v>
      </c>
      <c r="D21" s="195">
        <f t="shared" si="0"/>
        <v>0</v>
      </c>
      <c r="E21" s="197">
        <v>0</v>
      </c>
      <c r="F21" s="197">
        <v>0</v>
      </c>
      <c r="G21" s="197">
        <v>0</v>
      </c>
      <c r="H21" s="198">
        <f t="shared" si="1"/>
        <v>0</v>
      </c>
    </row>
    <row r="22" spans="2:8">
      <c r="B22" s="145" t="s">
        <v>33</v>
      </c>
      <c r="C22" s="197">
        <v>0</v>
      </c>
      <c r="D22" s="195">
        <f t="shared" si="0"/>
        <v>0</v>
      </c>
      <c r="E22" s="197">
        <v>0</v>
      </c>
      <c r="F22" s="197">
        <v>0</v>
      </c>
      <c r="G22" s="197">
        <v>0</v>
      </c>
      <c r="H22" s="198">
        <f t="shared" si="1"/>
        <v>0</v>
      </c>
    </row>
    <row r="23" spans="2:8">
      <c r="B23" s="144" t="s">
        <v>24</v>
      </c>
      <c r="C23" s="197">
        <v>0</v>
      </c>
      <c r="D23" s="195">
        <f t="shared" si="0"/>
        <v>125944.67</v>
      </c>
      <c r="E23" s="197">
        <v>125944.67</v>
      </c>
      <c r="F23" s="197">
        <v>0</v>
      </c>
      <c r="G23" s="197">
        <v>0</v>
      </c>
      <c r="H23" s="198">
        <f t="shared" si="1"/>
        <v>125944.67</v>
      </c>
    </row>
    <row r="24" spans="2:8">
      <c r="B24" s="144"/>
      <c r="C24" s="197"/>
      <c r="D24" s="195"/>
      <c r="E24" s="197"/>
      <c r="F24" s="197"/>
      <c r="G24" s="197"/>
      <c r="H24" s="196"/>
    </row>
    <row r="25" spans="2:8">
      <c r="B25" s="143" t="s">
        <v>26</v>
      </c>
      <c r="C25" s="195">
        <f>C26+C27+C28+C31+C32+C35</f>
        <v>0</v>
      </c>
      <c r="D25" s="195">
        <f>D26+D27+D28+D31+D32+D35</f>
        <v>0</v>
      </c>
      <c r="E25" s="195">
        <f>E26+E27+E28+E31+E32+E35</f>
        <v>0</v>
      </c>
      <c r="F25" s="195">
        <f>F26+F27+F28+F31+F32+F35</f>
        <v>0</v>
      </c>
      <c r="G25" s="195">
        <f>G26+G27+G28+G31+G32+G35</f>
        <v>0</v>
      </c>
      <c r="H25" s="196">
        <f t="shared" si="1"/>
        <v>0</v>
      </c>
    </row>
    <row r="26" spans="2:8">
      <c r="B26" s="144" t="s">
        <v>21</v>
      </c>
      <c r="C26" s="197">
        <v>0</v>
      </c>
      <c r="D26" s="195">
        <f t="shared" ref="D26:D35" si="2">E26-C26</f>
        <v>0</v>
      </c>
      <c r="E26" s="197">
        <v>0</v>
      </c>
      <c r="F26" s="197">
        <v>0</v>
      </c>
      <c r="G26" s="197">
        <v>0</v>
      </c>
      <c r="H26" s="198">
        <f t="shared" si="1"/>
        <v>0</v>
      </c>
    </row>
    <row r="27" spans="2:8">
      <c r="B27" s="144" t="s">
        <v>22</v>
      </c>
      <c r="C27" s="197">
        <v>0</v>
      </c>
      <c r="D27" s="195">
        <f t="shared" si="2"/>
        <v>0</v>
      </c>
      <c r="E27" s="197">
        <v>0</v>
      </c>
      <c r="F27" s="197">
        <v>0</v>
      </c>
      <c r="G27" s="197">
        <v>0</v>
      </c>
      <c r="H27" s="198">
        <f>E27-F27</f>
        <v>0</v>
      </c>
    </row>
    <row r="28" spans="2:8">
      <c r="B28" s="144" t="s">
        <v>28</v>
      </c>
      <c r="C28" s="197">
        <f>C29+C30</f>
        <v>0</v>
      </c>
      <c r="D28" s="195">
        <f t="shared" si="2"/>
        <v>0</v>
      </c>
      <c r="E28" s="197">
        <f>E29+E30</f>
        <v>0</v>
      </c>
      <c r="F28" s="197">
        <f>F29+F30</f>
        <v>0</v>
      </c>
      <c r="G28" s="197">
        <f>G29+G30</f>
        <v>0</v>
      </c>
      <c r="H28" s="198">
        <f t="shared" si="1"/>
        <v>0</v>
      </c>
    </row>
    <row r="29" spans="2:8">
      <c r="B29" s="145" t="s">
        <v>29</v>
      </c>
      <c r="C29" s="197">
        <v>0</v>
      </c>
      <c r="D29" s="195">
        <f t="shared" si="2"/>
        <v>0</v>
      </c>
      <c r="E29" s="197">
        <v>0</v>
      </c>
      <c r="F29" s="197">
        <v>0</v>
      </c>
      <c r="G29" s="197">
        <v>0</v>
      </c>
      <c r="H29" s="198">
        <f t="shared" si="1"/>
        <v>0</v>
      </c>
    </row>
    <row r="30" spans="2:8">
      <c r="B30" s="145" t="s">
        <v>30</v>
      </c>
      <c r="C30" s="197">
        <v>0</v>
      </c>
      <c r="D30" s="195">
        <f t="shared" si="2"/>
        <v>0</v>
      </c>
      <c r="E30" s="197">
        <v>0</v>
      </c>
      <c r="F30" s="197">
        <v>0</v>
      </c>
      <c r="G30" s="197">
        <v>0</v>
      </c>
      <c r="H30" s="198">
        <f>E30-F30</f>
        <v>0</v>
      </c>
    </row>
    <row r="31" spans="2:8">
      <c r="B31" s="144" t="s">
        <v>23</v>
      </c>
      <c r="C31" s="197">
        <v>0</v>
      </c>
      <c r="D31" s="195">
        <f t="shared" si="2"/>
        <v>0</v>
      </c>
      <c r="E31" s="197">
        <v>0</v>
      </c>
      <c r="F31" s="197">
        <v>0</v>
      </c>
      <c r="G31" s="197">
        <v>0</v>
      </c>
      <c r="H31" s="198">
        <f t="shared" si="1"/>
        <v>0</v>
      </c>
    </row>
    <row r="32" spans="2:8" ht="21.6">
      <c r="B32" s="146" t="s">
        <v>31</v>
      </c>
      <c r="C32" s="197">
        <f>C33+C34</f>
        <v>0</v>
      </c>
      <c r="D32" s="195">
        <f t="shared" si="2"/>
        <v>0</v>
      </c>
      <c r="E32" s="197">
        <f>E33+E34</f>
        <v>0</v>
      </c>
      <c r="F32" s="197">
        <f>F33+F34</f>
        <v>0</v>
      </c>
      <c r="G32" s="197">
        <f>G33+G34</f>
        <v>0</v>
      </c>
      <c r="H32" s="198">
        <f t="shared" si="1"/>
        <v>0</v>
      </c>
    </row>
    <row r="33" spans="2:8">
      <c r="B33" s="145" t="s">
        <v>32</v>
      </c>
      <c r="C33" s="197">
        <v>0</v>
      </c>
      <c r="D33" s="195">
        <f t="shared" si="2"/>
        <v>0</v>
      </c>
      <c r="E33" s="197">
        <v>0</v>
      </c>
      <c r="F33" s="197">
        <v>0</v>
      </c>
      <c r="G33" s="197">
        <v>0</v>
      </c>
      <c r="H33" s="198">
        <f t="shared" si="1"/>
        <v>0</v>
      </c>
    </row>
    <row r="34" spans="2:8">
      <c r="B34" s="145" t="s">
        <v>33</v>
      </c>
      <c r="C34" s="197">
        <v>0</v>
      </c>
      <c r="D34" s="195">
        <f t="shared" si="2"/>
        <v>0</v>
      </c>
      <c r="E34" s="197">
        <v>0</v>
      </c>
      <c r="F34" s="197">
        <v>0</v>
      </c>
      <c r="G34" s="197">
        <v>0</v>
      </c>
      <c r="H34" s="198">
        <f t="shared" si="1"/>
        <v>0</v>
      </c>
    </row>
    <row r="35" spans="2:8">
      <c r="B35" s="144" t="s">
        <v>24</v>
      </c>
      <c r="C35" s="197">
        <v>0</v>
      </c>
      <c r="D35" s="195">
        <f t="shared" si="2"/>
        <v>0</v>
      </c>
      <c r="E35" s="197">
        <v>0</v>
      </c>
      <c r="F35" s="197">
        <v>0</v>
      </c>
      <c r="G35" s="197">
        <v>0</v>
      </c>
      <c r="H35" s="198">
        <f t="shared" si="1"/>
        <v>0</v>
      </c>
    </row>
    <row r="36" spans="2:8">
      <c r="B36" s="144"/>
      <c r="C36" s="197"/>
      <c r="D36" s="195"/>
      <c r="E36" s="197"/>
      <c r="F36" s="197"/>
      <c r="G36" s="197"/>
      <c r="H36" s="196"/>
    </row>
    <row r="37" spans="2:8">
      <c r="B37" s="143" t="s">
        <v>27</v>
      </c>
      <c r="C37" s="195">
        <f>C13+C25</f>
        <v>1160622693</v>
      </c>
      <c r="D37" s="195">
        <f>E37-C37</f>
        <v>125944.67000007629</v>
      </c>
      <c r="E37" s="195">
        <f>E13+E25</f>
        <v>1160748637.6700001</v>
      </c>
      <c r="F37" s="195">
        <f>F13+F25</f>
        <v>786438908.98999953</v>
      </c>
      <c r="G37" s="195">
        <f>G13+G25</f>
        <v>786438908.98999953</v>
      </c>
      <c r="H37" s="196">
        <f>E37-F37</f>
        <v>374309728.68000054</v>
      </c>
    </row>
    <row r="38" spans="2:8">
      <c r="B38" s="147"/>
      <c r="C38" s="148"/>
      <c r="D38" s="148"/>
      <c r="E38" s="148"/>
      <c r="F38" s="148"/>
      <c r="G38" s="148"/>
      <c r="H38" s="149"/>
    </row>
  </sheetData>
  <mergeCells count="8">
    <mergeCell ref="H9:H11"/>
    <mergeCell ref="C9:G9"/>
    <mergeCell ref="B2:H2"/>
    <mergeCell ref="B3:H3"/>
    <mergeCell ref="B5:H5"/>
    <mergeCell ref="B6:H6"/>
    <mergeCell ref="B7:H7"/>
    <mergeCell ref="B4:H4"/>
  </mergeCells>
  <conditionalFormatting sqref="C38">
    <cfRule type="cellIs" dxfId="1" priority="2" operator="equal">
      <formula>0</formula>
    </cfRule>
  </conditionalFormatting>
  <conditionalFormatting sqref="C12:H12">
    <cfRule type="cellIs" dxfId="0" priority="1" operator="equal">
      <formula>0</formula>
    </cfRule>
  </conditionalFormatting>
  <printOptions horizontalCentered="1"/>
  <pageMargins left="0.39370078740157483" right="0.39370078740157483" top="1.3779527559055118" bottom="0.86614173228346458" header="0.39370078740157483" footer="0.59055118110236227"/>
  <pageSetup scale="83" fitToHeight="0" orientation="landscape" r:id="rId1"/>
  <headerFooter scaleWithDoc="0">
    <oddHeader>&amp;L&amp;G&amp;R
&amp;G</oddHeader>
    <oddFooter>&amp;R&amp;G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1">
    <tabColor rgb="FF92D050"/>
    <pageSetUpPr fitToPage="1"/>
  </sheetPr>
  <dimension ref="A1:S70"/>
  <sheetViews>
    <sheetView showGridLines="0" view="pageBreakPreview" topLeftCell="A29" zoomScale="10" zoomScaleNormal="40" zoomScaleSheetLayoutView="10" workbookViewId="0">
      <selection activeCell="BQ39" sqref="BQ39"/>
    </sheetView>
  </sheetViews>
  <sheetFormatPr baseColWidth="10" defaultColWidth="11.44140625" defaultRowHeight="13.8"/>
  <cols>
    <col min="1" max="1" width="0.88671875" style="1" customWidth="1"/>
    <col min="2" max="2" width="64.6640625" style="1" customWidth="1"/>
    <col min="3" max="3" width="45.5546875" style="1" bestFit="1" customWidth="1"/>
    <col min="4" max="4" width="78.6640625" style="1" customWidth="1"/>
    <col min="5" max="5" width="177.33203125" style="1" customWidth="1"/>
    <col min="6" max="6" width="4.6640625" style="1" customWidth="1"/>
    <col min="7" max="16384" width="11.44140625" style="1"/>
  </cols>
  <sheetData>
    <row r="1" spans="1:19" ht="14.4" customHeight="1"/>
    <row r="2" spans="1:19" ht="96.6" customHeight="1">
      <c r="B2" s="417" t="s">
        <v>58</v>
      </c>
      <c r="C2" s="417"/>
      <c r="D2" s="417"/>
      <c r="E2" s="417"/>
    </row>
    <row r="3" spans="1:19" ht="39.6" customHeight="1">
      <c r="B3" s="424" t="s">
        <v>59</v>
      </c>
      <c r="C3" s="424"/>
      <c r="D3" s="424"/>
      <c r="E3" s="424"/>
    </row>
    <row r="4" spans="1:19" ht="19.2" customHeight="1">
      <c r="B4" s="424"/>
      <c r="C4" s="424"/>
      <c r="D4" s="424"/>
      <c r="E4" s="424"/>
    </row>
    <row r="5" spans="1:19" ht="13.5" customHeight="1">
      <c r="B5" s="424"/>
      <c r="C5" s="424"/>
      <c r="D5" s="424"/>
      <c r="E5" s="424"/>
    </row>
    <row r="6" spans="1:19" ht="2.4" customHeight="1">
      <c r="B6" s="424"/>
      <c r="C6" s="424"/>
      <c r="D6" s="424"/>
      <c r="E6" s="424"/>
    </row>
    <row r="7" spans="1:19">
      <c r="B7" s="9"/>
      <c r="C7" s="9"/>
      <c r="D7" s="9"/>
      <c r="E7" s="9"/>
    </row>
    <row r="8" spans="1:19" ht="0.6" customHeight="1">
      <c r="B8" s="9"/>
      <c r="C8" s="9"/>
      <c r="D8" s="9"/>
      <c r="E8" s="9"/>
    </row>
    <row r="9" spans="1:19" ht="6.6" hidden="1" customHeight="1">
      <c r="B9" s="9"/>
      <c r="C9" s="9"/>
      <c r="D9" s="9"/>
      <c r="E9" s="9"/>
    </row>
    <row r="10" spans="1:19" ht="54" customHeight="1">
      <c r="B10" s="422" t="s">
        <v>78</v>
      </c>
      <c r="C10" s="423"/>
      <c r="D10" s="419" t="s">
        <v>214</v>
      </c>
      <c r="E10" s="419"/>
    </row>
    <row r="11" spans="1:19" ht="54" customHeight="1">
      <c r="B11" s="420" t="s">
        <v>79</v>
      </c>
      <c r="C11" s="421"/>
      <c r="D11" s="419" t="s">
        <v>215</v>
      </c>
      <c r="E11" s="419"/>
    </row>
    <row r="12" spans="1:19" ht="54" customHeight="1">
      <c r="B12" s="420" t="s">
        <v>68</v>
      </c>
      <c r="C12" s="421"/>
      <c r="D12" s="419" t="s">
        <v>243</v>
      </c>
      <c r="E12" s="419"/>
    </row>
    <row r="13" spans="1:19" ht="10.95" customHeight="1">
      <c r="A13" s="51"/>
      <c r="B13" s="56"/>
      <c r="C13" s="56"/>
      <c r="D13" s="418"/>
      <c r="E13" s="418"/>
      <c r="F13" s="51"/>
      <c r="G13" s="51"/>
      <c r="H13" s="51"/>
      <c r="I13" s="51"/>
      <c r="J13" s="51"/>
      <c r="K13" s="51"/>
      <c r="L13" s="51"/>
      <c r="M13" s="51"/>
      <c r="N13" s="51"/>
      <c r="O13" s="51"/>
      <c r="P13" s="51"/>
      <c r="Q13" s="51"/>
      <c r="R13" s="51"/>
      <c r="S13" s="51"/>
    </row>
    <row r="14" spans="1:19" s="42" customFormat="1" ht="57.6" customHeight="1">
      <c r="B14" s="105" t="s">
        <v>60</v>
      </c>
      <c r="C14" s="106" t="s">
        <v>73</v>
      </c>
      <c r="D14" s="425" t="s">
        <v>61</v>
      </c>
      <c r="E14" s="426"/>
      <c r="F14" s="43"/>
    </row>
    <row r="15" spans="1:19" s="7" customFormat="1" ht="216.6" customHeight="1">
      <c r="B15" s="430" t="s">
        <v>164</v>
      </c>
      <c r="C15" s="427">
        <v>-833163668.61000013</v>
      </c>
      <c r="D15" s="411" t="s">
        <v>270</v>
      </c>
      <c r="E15" s="412"/>
    </row>
    <row r="16" spans="1:19" s="7" customFormat="1" ht="216.6" customHeight="1">
      <c r="B16" s="431"/>
      <c r="C16" s="428"/>
      <c r="D16" s="413"/>
      <c r="E16" s="414"/>
    </row>
    <row r="17" spans="2:5" s="7" customFormat="1" ht="216.6" customHeight="1">
      <c r="B17" s="431"/>
      <c r="C17" s="428"/>
      <c r="D17" s="413"/>
      <c r="E17" s="414"/>
    </row>
    <row r="18" spans="2:5" s="7" customFormat="1" ht="216.6" customHeight="1">
      <c r="B18" s="431"/>
      <c r="C18" s="428"/>
      <c r="D18" s="413"/>
      <c r="E18" s="414"/>
    </row>
    <row r="19" spans="2:5" s="7" customFormat="1" ht="216.6" customHeight="1">
      <c r="B19" s="431"/>
      <c r="C19" s="428"/>
      <c r="D19" s="413"/>
      <c r="E19" s="414"/>
    </row>
    <row r="20" spans="2:5" s="7" customFormat="1" ht="216.6" customHeight="1">
      <c r="B20" s="431"/>
      <c r="C20" s="428"/>
      <c r="D20" s="413"/>
      <c r="E20" s="414"/>
    </row>
    <row r="21" spans="2:5" s="7" customFormat="1" ht="216.6" customHeight="1">
      <c r="B21" s="431"/>
      <c r="C21" s="428"/>
      <c r="D21" s="413"/>
      <c r="E21" s="414"/>
    </row>
    <row r="22" spans="2:5" s="7" customFormat="1" ht="216.6" customHeight="1">
      <c r="B22" s="432"/>
      <c r="C22" s="429"/>
      <c r="D22" s="415"/>
      <c r="E22" s="416"/>
    </row>
    <row r="23" spans="2:5" s="7" customFormat="1" ht="199.95" customHeight="1">
      <c r="B23" s="430" t="s">
        <v>65</v>
      </c>
      <c r="C23" s="427">
        <v>1521435514.1499996</v>
      </c>
      <c r="D23" s="411" t="s">
        <v>1306</v>
      </c>
      <c r="E23" s="412"/>
    </row>
    <row r="24" spans="2:5" s="7" customFormat="1" ht="199.95" customHeight="1">
      <c r="B24" s="431"/>
      <c r="C24" s="428"/>
      <c r="D24" s="413"/>
      <c r="E24" s="414"/>
    </row>
    <row r="25" spans="2:5" s="7" customFormat="1" ht="199.95" customHeight="1">
      <c r="B25" s="431"/>
      <c r="C25" s="428"/>
      <c r="D25" s="413"/>
      <c r="E25" s="414"/>
    </row>
    <row r="26" spans="2:5" s="7" customFormat="1" ht="199.95" customHeight="1">
      <c r="B26" s="431"/>
      <c r="C26" s="428"/>
      <c r="D26" s="413"/>
      <c r="E26" s="414"/>
    </row>
    <row r="27" spans="2:5" s="7" customFormat="1" ht="199.95" customHeight="1">
      <c r="B27" s="431"/>
      <c r="C27" s="428"/>
      <c r="D27" s="413"/>
      <c r="E27" s="414"/>
    </row>
    <row r="28" spans="2:5" s="7" customFormat="1" ht="199.95" customHeight="1">
      <c r="B28" s="431"/>
      <c r="C28" s="428"/>
      <c r="D28" s="413"/>
      <c r="E28" s="414"/>
    </row>
    <row r="29" spans="2:5" s="7" customFormat="1" ht="199.95" customHeight="1">
      <c r="B29" s="431"/>
      <c r="C29" s="428"/>
      <c r="D29" s="413"/>
      <c r="E29" s="414"/>
    </row>
    <row r="30" spans="2:5" s="7" customFormat="1" ht="199.95" customHeight="1">
      <c r="B30" s="431"/>
      <c r="C30" s="428"/>
      <c r="D30" s="413"/>
      <c r="E30" s="414"/>
    </row>
    <row r="31" spans="2:5" s="7" customFormat="1" ht="199.95" customHeight="1">
      <c r="B31" s="431"/>
      <c r="C31" s="428"/>
      <c r="D31" s="413"/>
      <c r="E31" s="414"/>
    </row>
    <row r="32" spans="2:5" s="7" customFormat="1" ht="199.95" customHeight="1">
      <c r="B32" s="431"/>
      <c r="C32" s="428"/>
      <c r="D32" s="413"/>
      <c r="E32" s="414"/>
    </row>
    <row r="33" spans="2:5" s="7" customFormat="1" ht="199.95" customHeight="1">
      <c r="B33" s="431"/>
      <c r="C33" s="428"/>
      <c r="D33" s="413"/>
      <c r="E33" s="414"/>
    </row>
    <row r="34" spans="2:5" s="7" customFormat="1" ht="199.95" customHeight="1">
      <c r="B34" s="431"/>
      <c r="C34" s="428"/>
      <c r="D34" s="413"/>
      <c r="E34" s="414"/>
    </row>
    <row r="35" spans="2:5" s="7" customFormat="1" ht="199.95" customHeight="1">
      <c r="B35" s="431"/>
      <c r="C35" s="428"/>
      <c r="D35" s="413"/>
      <c r="E35" s="414"/>
    </row>
    <row r="36" spans="2:5" s="7" customFormat="1" ht="199.95" customHeight="1">
      <c r="B36" s="431"/>
      <c r="C36" s="428"/>
      <c r="D36" s="413"/>
      <c r="E36" s="414"/>
    </row>
    <row r="37" spans="2:5" s="7" customFormat="1" ht="199.95" customHeight="1">
      <c r="B37" s="431"/>
      <c r="C37" s="428"/>
      <c r="D37" s="413"/>
      <c r="E37" s="414"/>
    </row>
    <row r="38" spans="2:5" s="7" customFormat="1" ht="199.95" customHeight="1">
      <c r="B38" s="431"/>
      <c r="C38" s="428"/>
      <c r="D38" s="413"/>
      <c r="E38" s="414"/>
    </row>
    <row r="39" spans="2:5" s="7" customFormat="1" ht="199.95" customHeight="1">
      <c r="B39" s="431"/>
      <c r="C39" s="428"/>
      <c r="D39" s="413"/>
      <c r="E39" s="414"/>
    </row>
    <row r="40" spans="2:5" s="7" customFormat="1" ht="199.95" customHeight="1">
      <c r="B40" s="431"/>
      <c r="C40" s="428"/>
      <c r="D40" s="413"/>
      <c r="E40" s="414"/>
    </row>
    <row r="41" spans="2:5" s="7" customFormat="1" ht="199.95" customHeight="1">
      <c r="B41" s="431"/>
      <c r="C41" s="428"/>
      <c r="D41" s="413"/>
      <c r="E41" s="414"/>
    </row>
    <row r="42" spans="2:5" s="7" customFormat="1" ht="199.95" customHeight="1">
      <c r="B42" s="431"/>
      <c r="C42" s="428"/>
      <c r="D42" s="413"/>
      <c r="E42" s="414"/>
    </row>
    <row r="43" spans="2:5" s="7" customFormat="1" ht="199.95" customHeight="1">
      <c r="B43" s="432"/>
      <c r="C43" s="429"/>
      <c r="D43" s="415"/>
      <c r="E43" s="416"/>
    </row>
    <row r="44" spans="2:5" s="7" customFormat="1" ht="214.2" customHeight="1">
      <c r="B44" s="430" t="s">
        <v>62</v>
      </c>
      <c r="C44" s="427">
        <v>1495835054</v>
      </c>
      <c r="D44" s="411" t="s">
        <v>1307</v>
      </c>
      <c r="E44" s="412"/>
    </row>
    <row r="45" spans="2:5" s="7" customFormat="1" ht="214.2" customHeight="1">
      <c r="B45" s="431"/>
      <c r="C45" s="428"/>
      <c r="D45" s="413"/>
      <c r="E45" s="414"/>
    </row>
    <row r="46" spans="2:5" s="7" customFormat="1" ht="214.2" customHeight="1">
      <c r="B46" s="431"/>
      <c r="C46" s="428"/>
      <c r="D46" s="413"/>
      <c r="E46" s="414"/>
    </row>
    <row r="47" spans="2:5" s="7" customFormat="1" ht="214.2" customHeight="1">
      <c r="B47" s="431"/>
      <c r="C47" s="428"/>
      <c r="D47" s="413"/>
      <c r="E47" s="414"/>
    </row>
    <row r="48" spans="2:5" s="7" customFormat="1" ht="214.2" customHeight="1">
      <c r="B48" s="431"/>
      <c r="C48" s="428"/>
      <c r="D48" s="413"/>
      <c r="E48" s="414"/>
    </row>
    <row r="49" spans="2:7" s="7" customFormat="1" ht="214.2" customHeight="1">
      <c r="B49" s="431"/>
      <c r="C49" s="428"/>
      <c r="D49" s="413"/>
      <c r="E49" s="414"/>
    </row>
    <row r="50" spans="2:7" s="7" customFormat="1" ht="214.2" customHeight="1">
      <c r="B50" s="431"/>
      <c r="C50" s="428"/>
      <c r="D50" s="413"/>
      <c r="E50" s="414"/>
    </row>
    <row r="51" spans="2:7" s="7" customFormat="1" ht="214.2" customHeight="1">
      <c r="B51" s="431"/>
      <c r="C51" s="428"/>
      <c r="D51" s="413"/>
      <c r="E51" s="414"/>
    </row>
    <row r="52" spans="2:7" s="7" customFormat="1" ht="214.2" customHeight="1">
      <c r="B52" s="431"/>
      <c r="C52" s="428"/>
      <c r="D52" s="413"/>
      <c r="E52" s="414"/>
    </row>
    <row r="53" spans="2:7" s="7" customFormat="1" ht="214.2" customHeight="1">
      <c r="B53" s="431"/>
      <c r="C53" s="428"/>
      <c r="D53" s="413"/>
      <c r="E53" s="414"/>
    </row>
    <row r="54" spans="2:7" s="7" customFormat="1" ht="214.2" customHeight="1">
      <c r="B54" s="431"/>
      <c r="C54" s="428"/>
      <c r="D54" s="413"/>
      <c r="E54" s="414"/>
    </row>
    <row r="55" spans="2:7" s="7" customFormat="1" ht="214.2" customHeight="1">
      <c r="B55" s="432"/>
      <c r="C55" s="429"/>
      <c r="D55" s="415"/>
      <c r="E55" s="416"/>
    </row>
    <row r="56" spans="2:7">
      <c r="B56" s="44" t="s">
        <v>211</v>
      </c>
      <c r="C56" s="44"/>
      <c r="D56" s="44"/>
      <c r="E56" s="44"/>
    </row>
    <row r="57" spans="2:7" s="50" customFormat="1">
      <c r="B57" s="91"/>
      <c r="C57" s="91"/>
      <c r="D57" s="91"/>
      <c r="E57" s="91"/>
    </row>
    <row r="58" spans="2:7" s="50" customFormat="1">
      <c r="B58" s="91"/>
      <c r="C58" s="91"/>
      <c r="D58" s="91"/>
      <c r="E58" s="91"/>
    </row>
    <row r="59" spans="2:7" s="50" customFormat="1">
      <c r="B59" s="91"/>
      <c r="C59" s="91"/>
      <c r="D59" s="91"/>
      <c r="E59" s="91"/>
    </row>
    <row r="60" spans="2:7" s="50" customFormat="1" ht="21">
      <c r="B60" s="92" t="s">
        <v>188</v>
      </c>
      <c r="C60" s="91"/>
      <c r="D60" s="91"/>
      <c r="E60" s="91"/>
    </row>
    <row r="61" spans="2:7" s="50" customFormat="1" ht="15.6">
      <c r="B61" s="161" t="s">
        <v>239</v>
      </c>
      <c r="C61" s="91"/>
      <c r="D61" s="91"/>
      <c r="E61" s="394" t="s">
        <v>240</v>
      </c>
      <c r="F61" s="394"/>
      <c r="G61" s="394"/>
    </row>
    <row r="62" spans="2:7" s="50" customFormat="1" ht="15.6">
      <c r="B62" s="161" t="s">
        <v>241</v>
      </c>
      <c r="C62" s="91"/>
      <c r="D62" s="91"/>
      <c r="E62" s="393" t="s">
        <v>242</v>
      </c>
      <c r="F62" s="393"/>
      <c r="G62" s="393"/>
    </row>
    <row r="63" spans="2:7" s="50" customFormat="1"/>
    <row r="64" spans="2:7" s="50" customFormat="1"/>
    <row r="65" s="50" customFormat="1"/>
    <row r="66" s="50" customFormat="1"/>
    <row r="67" s="50" customFormat="1"/>
    <row r="68" s="50" customFormat="1"/>
    <row r="69" s="50" customFormat="1"/>
    <row r="70" s="50" customFormat="1"/>
  </sheetData>
  <sheetProtection formatColumns="0" formatRows="0"/>
  <mergeCells count="21">
    <mergeCell ref="B23:B43"/>
    <mergeCell ref="D23:E43"/>
    <mergeCell ref="C44:C55"/>
    <mergeCell ref="B44:B55"/>
    <mergeCell ref="D44:E55"/>
    <mergeCell ref="E61:G61"/>
    <mergeCell ref="E62:G62"/>
    <mergeCell ref="D15:E22"/>
    <mergeCell ref="B2:E2"/>
    <mergeCell ref="D13:E13"/>
    <mergeCell ref="D12:E12"/>
    <mergeCell ref="B12:C12"/>
    <mergeCell ref="B10:C10"/>
    <mergeCell ref="D10:E10"/>
    <mergeCell ref="B3:E6"/>
    <mergeCell ref="D14:E14"/>
    <mergeCell ref="B11:C11"/>
    <mergeCell ref="D11:E11"/>
    <mergeCell ref="C15:C22"/>
    <mergeCell ref="B15:B22"/>
    <mergeCell ref="C23:C43"/>
  </mergeCells>
  <printOptions horizontalCentered="1"/>
  <pageMargins left="0.39370078740157483" right="0.39370078740157483" top="1.3779527559055118" bottom="0.86614173228346458" header="0.39370078740157483" footer="0.59055118110236227"/>
  <pageSetup scale="34" fitToHeight="0" orientation="landscape" r:id="rId1"/>
  <headerFooter scaleWithDoc="0">
    <oddHeader>&amp;L&amp;G&amp;R
&amp;G</oddHeader>
    <oddFooter>&amp;R&amp;G</oddFooter>
  </headerFooter>
  <rowBreaks count="1" manualBreakCount="1">
    <brk id="51"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pageSetUpPr fitToPage="1"/>
  </sheetPr>
  <dimension ref="A1:W66"/>
  <sheetViews>
    <sheetView showGridLines="0" view="pageBreakPreview" topLeftCell="F7" zoomScale="145" zoomScaleNormal="85" zoomScaleSheetLayoutView="145" workbookViewId="0">
      <selection activeCell="L11" sqref="L11:L12"/>
    </sheetView>
  </sheetViews>
  <sheetFormatPr baseColWidth="10" defaultColWidth="11.44140625" defaultRowHeight="13.8"/>
  <cols>
    <col min="1" max="1" width="0.88671875" style="1" customWidth="1"/>
    <col min="2" max="2" width="15.44140625" style="1" customWidth="1"/>
    <col min="3" max="3" width="14.6640625" style="1" customWidth="1"/>
    <col min="4" max="5" width="18" style="1" customWidth="1"/>
    <col min="6" max="7" width="15.5546875" style="1" customWidth="1"/>
    <col min="8" max="8" width="16.33203125" style="1" customWidth="1"/>
    <col min="9" max="9" width="15.44140625" style="1" customWidth="1"/>
    <col min="10" max="10" width="19.33203125" style="1" customWidth="1"/>
    <col min="11" max="11" width="18.5546875" style="1" customWidth="1"/>
    <col min="12" max="12" width="18.109375" style="58" customWidth="1"/>
    <col min="13" max="13" width="94.33203125" style="58" customWidth="1"/>
    <col min="14" max="15" width="0" style="1" hidden="1" customWidth="1"/>
    <col min="16" max="16" width="19.44140625" style="1" hidden="1" customWidth="1"/>
    <col min="17" max="17" width="22.33203125" style="1" hidden="1" customWidth="1"/>
    <col min="18" max="18" width="24.88671875" style="1" hidden="1" customWidth="1"/>
    <col min="19" max="19" width="20.44140625" style="1" hidden="1" customWidth="1"/>
    <col min="20" max="20" width="35.5546875" style="1" hidden="1" customWidth="1"/>
    <col min="21" max="23" width="0" style="1" hidden="1" customWidth="1"/>
    <col min="24" max="16384" width="11.44140625" style="1"/>
  </cols>
  <sheetData>
    <row r="1" spans="1:23" ht="14.4" customHeight="1"/>
    <row r="2" spans="1:23" ht="35.1" customHeight="1">
      <c r="B2" s="443" t="s">
        <v>70</v>
      </c>
      <c r="C2" s="443"/>
      <c r="D2" s="443"/>
      <c r="E2" s="443"/>
      <c r="F2" s="443"/>
      <c r="G2" s="443"/>
      <c r="H2" s="443"/>
      <c r="I2" s="443"/>
      <c r="J2" s="443"/>
      <c r="K2" s="443"/>
      <c r="L2" s="443"/>
      <c r="M2" s="443"/>
    </row>
    <row r="3" spans="1:23" ht="6.75" customHeight="1">
      <c r="B3" s="9"/>
      <c r="C3" s="9"/>
      <c r="D3" s="9"/>
      <c r="E3" s="9"/>
      <c r="F3" s="9"/>
      <c r="G3" s="9"/>
      <c r="H3" s="9"/>
      <c r="I3" s="9"/>
      <c r="J3" s="9"/>
      <c r="K3" s="9"/>
      <c r="L3" s="59"/>
      <c r="M3" s="59"/>
    </row>
    <row r="4" spans="1:23" ht="17.25" customHeight="1">
      <c r="B4" s="446" t="s">
        <v>75</v>
      </c>
      <c r="C4" s="447"/>
      <c r="D4" s="448"/>
      <c r="E4" s="434" t="s">
        <v>214</v>
      </c>
      <c r="F4" s="434"/>
      <c r="G4" s="434"/>
      <c r="H4" s="434"/>
      <c r="I4" s="434"/>
      <c r="J4" s="434"/>
      <c r="K4" s="434"/>
      <c r="L4" s="434"/>
      <c r="M4" s="434"/>
    </row>
    <row r="5" spans="1:23" ht="17.25" customHeight="1">
      <c r="B5" s="449" t="s">
        <v>79</v>
      </c>
      <c r="C5" s="450"/>
      <c r="D5" s="451"/>
      <c r="E5" s="435" t="s">
        <v>215</v>
      </c>
      <c r="F5" s="435"/>
      <c r="G5" s="435"/>
      <c r="H5" s="435"/>
      <c r="I5" s="435"/>
      <c r="J5" s="435"/>
      <c r="K5" s="435"/>
      <c r="L5" s="435"/>
      <c r="M5" s="435"/>
    </row>
    <row r="6" spans="1:23" ht="3" customHeight="1">
      <c r="B6" s="22"/>
      <c r="C6" s="22"/>
      <c r="D6" s="22"/>
      <c r="E6" s="22"/>
      <c r="F6" s="22"/>
      <c r="G6" s="23"/>
      <c r="H6" s="23"/>
      <c r="I6" s="23"/>
      <c r="J6" s="23"/>
      <c r="K6" s="23"/>
      <c r="L6" s="60"/>
      <c r="M6" s="60"/>
    </row>
    <row r="7" spans="1:23" s="41" customFormat="1" ht="29.1" customHeight="1">
      <c r="B7" s="455" t="s">
        <v>76</v>
      </c>
      <c r="C7" s="444" t="s">
        <v>127</v>
      </c>
      <c r="D7" s="444"/>
      <c r="E7" s="444"/>
      <c r="F7" s="445"/>
      <c r="G7" s="445"/>
      <c r="H7" s="445"/>
      <c r="I7" s="445"/>
      <c r="J7" s="445"/>
      <c r="K7" s="111" t="s">
        <v>10</v>
      </c>
      <c r="L7" s="452" t="s">
        <v>169</v>
      </c>
      <c r="M7" s="452" t="s">
        <v>168</v>
      </c>
    </row>
    <row r="8" spans="1:23" s="41" customFormat="1" ht="56.25" customHeight="1">
      <c r="B8" s="456"/>
      <c r="C8" s="62" t="s">
        <v>11</v>
      </c>
      <c r="D8" s="62" t="s">
        <v>1</v>
      </c>
      <c r="E8" s="62" t="s">
        <v>199</v>
      </c>
      <c r="F8" s="62" t="s">
        <v>129</v>
      </c>
      <c r="G8" s="62" t="s">
        <v>151</v>
      </c>
      <c r="H8" s="62" t="s">
        <v>15</v>
      </c>
      <c r="I8" s="62" t="s">
        <v>20</v>
      </c>
      <c r="J8" s="62" t="s">
        <v>152</v>
      </c>
      <c r="K8" s="102" t="s">
        <v>165</v>
      </c>
      <c r="L8" s="453"/>
      <c r="M8" s="453"/>
    </row>
    <row r="9" spans="1:23" s="7" customFormat="1" ht="42.6" customHeight="1">
      <c r="B9" s="112" t="s">
        <v>12</v>
      </c>
      <c r="C9" s="113">
        <f>SUM(C10:C35)</f>
        <v>1739390966</v>
      </c>
      <c r="D9" s="113">
        <f t="shared" ref="D9:I9" si="0">SUM(D10:D35)</f>
        <v>1646996415.0599999</v>
      </c>
      <c r="E9" s="113">
        <f t="shared" si="0"/>
        <v>1280887161.3200002</v>
      </c>
      <c r="F9" s="113">
        <f t="shared" si="0"/>
        <v>998706350.37999964</v>
      </c>
      <c r="G9" s="113">
        <f t="shared" si="0"/>
        <v>281917572.12</v>
      </c>
      <c r="H9" s="113">
        <f t="shared" si="0"/>
        <v>998706350.37999964</v>
      </c>
      <c r="I9" s="113">
        <f t="shared" si="0"/>
        <v>987037997.56999969</v>
      </c>
      <c r="J9" s="113">
        <f>SUM(J10:J34)</f>
        <v>1280623922.5</v>
      </c>
      <c r="K9" s="113">
        <f>SUM(K10:K35)</f>
        <v>-366372492.5600003</v>
      </c>
      <c r="L9" s="454"/>
      <c r="M9" s="454"/>
    </row>
    <row r="10" spans="1:23" s="7" customFormat="1" ht="240">
      <c r="B10" s="440">
        <v>1000</v>
      </c>
      <c r="C10" s="433">
        <f>+P12</f>
        <v>802257576</v>
      </c>
      <c r="D10" s="433">
        <f t="shared" ref="D10:J10" si="1">+Q12</f>
        <v>710652830.61000001</v>
      </c>
      <c r="E10" s="433">
        <f t="shared" si="1"/>
        <v>546931333.75000012</v>
      </c>
      <c r="F10" s="433">
        <f t="shared" si="1"/>
        <v>483039417.54999977</v>
      </c>
      <c r="G10" s="433">
        <f t="shared" si="1"/>
        <v>26320181.019999996</v>
      </c>
      <c r="H10" s="433">
        <f t="shared" si="1"/>
        <v>483039417.54999977</v>
      </c>
      <c r="I10" s="433">
        <f t="shared" si="1"/>
        <v>483039417.54999977</v>
      </c>
      <c r="J10" s="433">
        <f t="shared" si="1"/>
        <v>509359598.56999999</v>
      </c>
      <c r="K10" s="433">
        <f>+G10+F10-D10</f>
        <v>-201293232.04000026</v>
      </c>
      <c r="L10" s="320">
        <v>1</v>
      </c>
      <c r="M10" s="321" t="s">
        <v>263</v>
      </c>
      <c r="O10" s="314" t="s">
        <v>244</v>
      </c>
      <c r="P10" s="315" t="s">
        <v>245</v>
      </c>
      <c r="Q10" s="315" t="s">
        <v>246</v>
      </c>
      <c r="R10" s="315" t="s">
        <v>247</v>
      </c>
      <c r="S10" s="315" t="s">
        <v>248</v>
      </c>
      <c r="T10" s="315" t="s">
        <v>260</v>
      </c>
      <c r="U10" s="7" t="s">
        <v>261</v>
      </c>
      <c r="V10" s="7" t="s">
        <v>262</v>
      </c>
      <c r="W10" s="7" t="s">
        <v>249</v>
      </c>
    </row>
    <row r="11" spans="1:23" s="7" customFormat="1" ht="13.2">
      <c r="B11" s="440"/>
      <c r="C11" s="433"/>
      <c r="D11" s="433"/>
      <c r="E11" s="433"/>
      <c r="F11" s="433"/>
      <c r="G11" s="433"/>
      <c r="H11" s="433"/>
      <c r="I11" s="433"/>
      <c r="J11" s="433"/>
      <c r="K11" s="433"/>
      <c r="L11" s="322"/>
      <c r="M11" s="323"/>
      <c r="O11" s="316" t="s">
        <v>250</v>
      </c>
      <c r="P11" s="317">
        <v>1739390966</v>
      </c>
      <c r="Q11" s="317">
        <v>1646996415.0599999</v>
      </c>
      <c r="R11" s="317">
        <v>1280887161.3200002</v>
      </c>
      <c r="S11" s="317">
        <v>998706350.37999964</v>
      </c>
      <c r="T11" s="317">
        <v>281917572.12</v>
      </c>
      <c r="U11" s="7">
        <v>998706350.37999964</v>
      </c>
      <c r="V11" s="7">
        <v>987037997.56999969</v>
      </c>
      <c r="W11" s="7">
        <v>1280623922.5</v>
      </c>
    </row>
    <row r="12" spans="1:23" s="7" customFormat="1" ht="13.2">
      <c r="B12" s="440"/>
      <c r="C12" s="433"/>
      <c r="D12" s="433"/>
      <c r="E12" s="433"/>
      <c r="F12" s="433"/>
      <c r="G12" s="433"/>
      <c r="H12" s="433"/>
      <c r="I12" s="433"/>
      <c r="J12" s="433"/>
      <c r="K12" s="433"/>
      <c r="L12" s="320"/>
      <c r="M12" s="324"/>
      <c r="O12" s="313" t="s">
        <v>251</v>
      </c>
      <c r="P12" s="312">
        <v>802257576</v>
      </c>
      <c r="Q12" s="312">
        <v>710652830.61000001</v>
      </c>
      <c r="R12" s="312">
        <v>546931333.75000012</v>
      </c>
      <c r="S12" s="312">
        <v>483039417.54999977</v>
      </c>
      <c r="T12" s="312">
        <v>26320181.019999996</v>
      </c>
      <c r="U12" s="7">
        <v>483039417.54999977</v>
      </c>
      <c r="V12" s="7">
        <v>483039417.54999977</v>
      </c>
      <c r="W12" s="7">
        <v>509359598.56999999</v>
      </c>
    </row>
    <row r="13" spans="1:23" s="7" customFormat="1" ht="288">
      <c r="A13" s="55"/>
      <c r="B13" s="440">
        <v>2000</v>
      </c>
      <c r="C13" s="433">
        <f>+P13</f>
        <v>167660850</v>
      </c>
      <c r="D13" s="433">
        <f t="shared" ref="D13:J13" si="2">+Q13</f>
        <v>166677040.49999997</v>
      </c>
      <c r="E13" s="433">
        <f t="shared" si="2"/>
        <v>141993389.01999998</v>
      </c>
      <c r="F13" s="433">
        <f t="shared" si="2"/>
        <v>81850700.129999965</v>
      </c>
      <c r="G13" s="433">
        <f t="shared" si="2"/>
        <v>58012018.769999996</v>
      </c>
      <c r="H13" s="433">
        <f t="shared" si="2"/>
        <v>81850700.129999965</v>
      </c>
      <c r="I13" s="433">
        <f t="shared" si="2"/>
        <v>81850700.129999965</v>
      </c>
      <c r="J13" s="433">
        <f t="shared" si="2"/>
        <v>139862718.89999998</v>
      </c>
      <c r="K13" s="433">
        <f>+G13+F13-D13</f>
        <v>-26814321.599999994</v>
      </c>
      <c r="L13" s="320">
        <v>1</v>
      </c>
      <c r="M13" s="321" t="s">
        <v>264</v>
      </c>
      <c r="O13" s="313" t="s">
        <v>252</v>
      </c>
      <c r="P13" s="312">
        <v>167660850</v>
      </c>
      <c r="Q13" s="312">
        <v>166677040.49999997</v>
      </c>
      <c r="R13" s="312">
        <v>141993389.01999998</v>
      </c>
      <c r="S13" s="312">
        <v>81850700.129999965</v>
      </c>
      <c r="T13" s="312">
        <v>58012018.769999996</v>
      </c>
      <c r="U13" s="7">
        <v>81850700.129999965</v>
      </c>
      <c r="V13" s="7">
        <v>81850700.129999965</v>
      </c>
      <c r="W13" s="7">
        <v>139862718.89999998</v>
      </c>
    </row>
    <row r="14" spans="1:23" s="7" customFormat="1" ht="13.2">
      <c r="B14" s="440"/>
      <c r="C14" s="433"/>
      <c r="D14" s="433"/>
      <c r="E14" s="433"/>
      <c r="F14" s="433"/>
      <c r="G14" s="433"/>
      <c r="H14" s="433"/>
      <c r="I14" s="433"/>
      <c r="J14" s="433"/>
      <c r="K14" s="433"/>
      <c r="L14" s="320"/>
      <c r="M14" s="324"/>
      <c r="O14" s="313" t="s">
        <v>253</v>
      </c>
      <c r="P14" s="312">
        <v>537991537</v>
      </c>
      <c r="Q14" s="312">
        <v>544207796.5999999</v>
      </c>
      <c r="R14" s="312">
        <v>415942098.24000001</v>
      </c>
      <c r="S14" s="312">
        <v>335585762.42999995</v>
      </c>
      <c r="T14" s="312">
        <v>147060151.69</v>
      </c>
      <c r="U14" s="7">
        <v>335585762.42999995</v>
      </c>
      <c r="V14" s="7">
        <v>335585762.42999995</v>
      </c>
      <c r="W14" s="7">
        <v>482645914.11999995</v>
      </c>
    </row>
    <row r="15" spans="1:23" s="7" customFormat="1" ht="13.2">
      <c r="B15" s="440"/>
      <c r="C15" s="433"/>
      <c r="D15" s="433"/>
      <c r="E15" s="433"/>
      <c r="F15" s="433"/>
      <c r="G15" s="433"/>
      <c r="H15" s="433"/>
      <c r="I15" s="433"/>
      <c r="J15" s="433"/>
      <c r="K15" s="433"/>
      <c r="L15" s="320"/>
      <c r="M15" s="324"/>
      <c r="O15" s="313" t="s">
        <v>254</v>
      </c>
      <c r="P15" s="312">
        <v>198231003</v>
      </c>
      <c r="Q15" s="312">
        <v>211207857</v>
      </c>
      <c r="R15" s="312">
        <v>168265217</v>
      </c>
      <c r="S15" s="312">
        <v>98230470.269999996</v>
      </c>
      <c r="T15" s="312">
        <v>50525220.640000001</v>
      </c>
      <c r="U15" s="7">
        <v>98230470.269999996</v>
      </c>
      <c r="V15" s="7">
        <v>86562117.459999993</v>
      </c>
      <c r="W15" s="7">
        <v>148755690.91000003</v>
      </c>
    </row>
    <row r="16" spans="1:23" s="7" customFormat="1" ht="204">
      <c r="B16" s="440">
        <v>3000</v>
      </c>
      <c r="C16" s="433">
        <f>+P14</f>
        <v>537991537</v>
      </c>
      <c r="D16" s="433">
        <f t="shared" ref="D16:J16" si="3">+Q14</f>
        <v>544207796.5999999</v>
      </c>
      <c r="E16" s="433">
        <f t="shared" si="3"/>
        <v>415942098.24000001</v>
      </c>
      <c r="F16" s="433">
        <f t="shared" si="3"/>
        <v>335585762.42999995</v>
      </c>
      <c r="G16" s="433">
        <f t="shared" si="3"/>
        <v>147060151.69</v>
      </c>
      <c r="H16" s="433">
        <f t="shared" si="3"/>
        <v>335585762.42999995</v>
      </c>
      <c r="I16" s="433">
        <f t="shared" si="3"/>
        <v>335585762.42999995</v>
      </c>
      <c r="J16" s="433">
        <f t="shared" si="3"/>
        <v>482645914.11999995</v>
      </c>
      <c r="K16" s="433">
        <f>+G16+F16-D16</f>
        <v>-61561882.479999959</v>
      </c>
      <c r="L16" s="320">
        <v>1</v>
      </c>
      <c r="M16" s="321" t="s">
        <v>265</v>
      </c>
      <c r="O16" s="313" t="s">
        <v>255</v>
      </c>
      <c r="P16" s="312">
        <v>33250000</v>
      </c>
      <c r="Q16" s="312">
        <v>14250890.35</v>
      </c>
      <c r="R16" s="312">
        <v>7755123.3100000005</v>
      </c>
      <c r="S16" s="312">
        <v>0</v>
      </c>
      <c r="T16" s="312">
        <v>0</v>
      </c>
      <c r="U16" s="7">
        <v>0</v>
      </c>
      <c r="V16" s="7">
        <v>0</v>
      </c>
      <c r="W16" s="7">
        <v>0</v>
      </c>
    </row>
    <row r="17" spans="2:23" s="7" customFormat="1" ht="13.2">
      <c r="B17" s="440"/>
      <c r="C17" s="433"/>
      <c r="D17" s="433"/>
      <c r="E17" s="433"/>
      <c r="F17" s="433"/>
      <c r="G17" s="433"/>
      <c r="H17" s="433"/>
      <c r="I17" s="433"/>
      <c r="J17" s="433"/>
      <c r="K17" s="433"/>
      <c r="L17" s="320"/>
      <c r="M17" s="324"/>
      <c r="O17" s="316" t="s">
        <v>256</v>
      </c>
      <c r="P17" s="317">
        <v>1147442976</v>
      </c>
      <c r="Q17" s="317">
        <v>1278361811.96</v>
      </c>
      <c r="R17" s="317">
        <v>904597856.61999989</v>
      </c>
      <c r="S17" s="317">
        <v>522729163.76999992</v>
      </c>
      <c r="T17" s="317">
        <v>288841472.13999999</v>
      </c>
      <c r="U17" s="7">
        <v>522729163.76999992</v>
      </c>
      <c r="V17" s="7">
        <v>522729163.76999992</v>
      </c>
      <c r="W17" s="7">
        <v>811570635.90999985</v>
      </c>
    </row>
    <row r="18" spans="2:23" s="7" customFormat="1" ht="13.2">
      <c r="B18" s="440"/>
      <c r="C18" s="433"/>
      <c r="D18" s="433"/>
      <c r="E18" s="433"/>
      <c r="F18" s="433"/>
      <c r="G18" s="433"/>
      <c r="H18" s="433"/>
      <c r="I18" s="433"/>
      <c r="J18" s="433"/>
      <c r="K18" s="433"/>
      <c r="L18" s="320"/>
      <c r="M18" s="324"/>
      <c r="O18" s="313" t="s">
        <v>251</v>
      </c>
      <c r="P18" s="312">
        <v>320377739</v>
      </c>
      <c r="Q18" s="312">
        <v>412108429.06</v>
      </c>
      <c r="R18" s="312">
        <v>299818841.7899999</v>
      </c>
      <c r="S18" s="312">
        <v>283811976.79999989</v>
      </c>
      <c r="T18" s="312">
        <v>3872980.8399999994</v>
      </c>
      <c r="U18" s="7">
        <v>283811976.79999989</v>
      </c>
      <c r="V18" s="7">
        <v>283811976.79999989</v>
      </c>
      <c r="W18" s="7">
        <v>287684957.63999993</v>
      </c>
    </row>
    <row r="19" spans="2:23" s="7" customFormat="1" ht="60">
      <c r="B19" s="441">
        <v>4000</v>
      </c>
      <c r="C19" s="433">
        <f>+P15</f>
        <v>198231003</v>
      </c>
      <c r="D19" s="433">
        <f t="shared" ref="D19:J19" si="4">+Q15</f>
        <v>211207857</v>
      </c>
      <c r="E19" s="433">
        <f t="shared" si="4"/>
        <v>168265217</v>
      </c>
      <c r="F19" s="433">
        <f t="shared" si="4"/>
        <v>98230470.269999996</v>
      </c>
      <c r="G19" s="433">
        <f t="shared" si="4"/>
        <v>50525220.640000001</v>
      </c>
      <c r="H19" s="433">
        <f t="shared" si="4"/>
        <v>98230470.269999996</v>
      </c>
      <c r="I19" s="433">
        <f t="shared" si="4"/>
        <v>86562117.459999993</v>
      </c>
      <c r="J19" s="433">
        <f t="shared" si="4"/>
        <v>148755690.91000003</v>
      </c>
      <c r="K19" s="433">
        <f>+G19+F19-D19</f>
        <v>-62452166.090000004</v>
      </c>
      <c r="L19" s="320">
        <v>1</v>
      </c>
      <c r="M19" s="321" t="s">
        <v>266</v>
      </c>
      <c r="O19" s="313" t="s">
        <v>252</v>
      </c>
      <c r="P19" s="312">
        <v>66381374</v>
      </c>
      <c r="Q19" s="312">
        <v>85404965.230000004</v>
      </c>
      <c r="R19" s="312">
        <v>62878604.659999996</v>
      </c>
      <c r="S19" s="312">
        <v>14528643.379999999</v>
      </c>
      <c r="T19" s="312">
        <v>15555337.020000001</v>
      </c>
      <c r="U19" s="7">
        <v>14528643.379999999</v>
      </c>
      <c r="V19" s="7">
        <v>14528643.379999999</v>
      </c>
      <c r="W19" s="7">
        <v>30083980.399999999</v>
      </c>
    </row>
    <row r="20" spans="2:23" s="7" customFormat="1" ht="13.2">
      <c r="B20" s="441"/>
      <c r="C20" s="433"/>
      <c r="D20" s="433"/>
      <c r="E20" s="433"/>
      <c r="F20" s="433"/>
      <c r="G20" s="433"/>
      <c r="H20" s="433"/>
      <c r="I20" s="433"/>
      <c r="J20" s="433"/>
      <c r="K20" s="433"/>
      <c r="L20" s="320"/>
      <c r="M20" s="324"/>
      <c r="O20" s="313" t="s">
        <v>253</v>
      </c>
      <c r="P20" s="312">
        <v>240800127</v>
      </c>
      <c r="Q20" s="312">
        <v>257648568.97</v>
      </c>
      <c r="R20" s="312">
        <v>193555931.70000002</v>
      </c>
      <c r="S20" s="312">
        <v>151633424.78999999</v>
      </c>
      <c r="T20" s="312">
        <v>35145969.089999996</v>
      </c>
      <c r="U20" s="7">
        <v>151633424.78999999</v>
      </c>
      <c r="V20" s="7">
        <v>151633424.78999999</v>
      </c>
      <c r="W20" s="7">
        <v>186779393.87999997</v>
      </c>
    </row>
    <row r="21" spans="2:23" s="7" customFormat="1" ht="13.2">
      <c r="B21" s="441"/>
      <c r="C21" s="433"/>
      <c r="D21" s="433"/>
      <c r="E21" s="433"/>
      <c r="F21" s="433"/>
      <c r="G21" s="433"/>
      <c r="H21" s="433"/>
      <c r="I21" s="433"/>
      <c r="J21" s="433"/>
      <c r="K21" s="433"/>
      <c r="L21" s="320"/>
      <c r="M21" s="324"/>
      <c r="O21" s="313" t="s">
        <v>257</v>
      </c>
      <c r="P21" s="312">
        <v>11195951</v>
      </c>
      <c r="Q21" s="312">
        <v>21541851.5</v>
      </c>
      <c r="R21" s="312">
        <v>21386584.66</v>
      </c>
      <c r="S21" s="312">
        <v>5958808.6399999997</v>
      </c>
      <c r="T21" s="312">
        <v>359318.02</v>
      </c>
      <c r="U21" s="7">
        <v>5958808.6399999997</v>
      </c>
      <c r="V21" s="7">
        <v>5958808.6399999997</v>
      </c>
      <c r="W21" s="7">
        <v>6318126.6600000001</v>
      </c>
    </row>
    <row r="22" spans="2:23" s="7" customFormat="1" ht="13.2">
      <c r="B22" s="441">
        <v>5000</v>
      </c>
      <c r="C22" s="436">
        <v>0</v>
      </c>
      <c r="D22" s="436">
        <v>0</v>
      </c>
      <c r="E22" s="436">
        <v>0</v>
      </c>
      <c r="F22" s="436">
        <v>0</v>
      </c>
      <c r="G22" s="436">
        <v>0</v>
      </c>
      <c r="H22" s="436">
        <v>0</v>
      </c>
      <c r="I22" s="436">
        <v>0</v>
      </c>
      <c r="J22" s="436">
        <v>0</v>
      </c>
      <c r="K22" s="433">
        <f>+G22+F22-D22</f>
        <v>0</v>
      </c>
      <c r="L22" s="320"/>
      <c r="M22" s="324"/>
      <c r="O22" s="313" t="s">
        <v>258</v>
      </c>
      <c r="P22" s="312">
        <v>508687785</v>
      </c>
      <c r="Q22" s="312">
        <v>501657997.19999999</v>
      </c>
      <c r="R22" s="312">
        <v>326957893.81</v>
      </c>
      <c r="S22" s="312">
        <v>66796310.160000004</v>
      </c>
      <c r="T22" s="312">
        <v>233907867.16999999</v>
      </c>
      <c r="U22" s="7">
        <v>66796310.160000004</v>
      </c>
      <c r="V22" s="7">
        <v>66796310.160000004</v>
      </c>
      <c r="W22" s="7">
        <v>300704177.32999992</v>
      </c>
    </row>
    <row r="23" spans="2:23" s="7" customFormat="1" ht="13.2">
      <c r="B23" s="441"/>
      <c r="C23" s="437"/>
      <c r="D23" s="437"/>
      <c r="E23" s="437"/>
      <c r="F23" s="437"/>
      <c r="G23" s="437"/>
      <c r="H23" s="437"/>
      <c r="I23" s="437"/>
      <c r="J23" s="437"/>
      <c r="K23" s="433"/>
      <c r="L23" s="320"/>
      <c r="M23" s="324"/>
      <c r="O23" s="318" t="s">
        <v>259</v>
      </c>
      <c r="P23" s="319">
        <v>2886833942</v>
      </c>
      <c r="Q23" s="319">
        <v>2925358227.0199995</v>
      </c>
      <c r="R23" s="319">
        <v>2185485017.9400005</v>
      </c>
      <c r="S23" s="319">
        <v>1521435514.1499999</v>
      </c>
      <c r="T23" s="319">
        <v>570759044.25999987</v>
      </c>
      <c r="U23" s="7">
        <v>1521435514.1499999</v>
      </c>
      <c r="V23" s="7">
        <v>1509767161.3399999</v>
      </c>
      <c r="W23" s="7">
        <v>2092194558.4099998</v>
      </c>
    </row>
    <row r="24" spans="2:23" s="7" customFormat="1" ht="12">
      <c r="B24" s="441"/>
      <c r="C24" s="438"/>
      <c r="D24" s="438"/>
      <c r="E24" s="438"/>
      <c r="F24" s="438"/>
      <c r="G24" s="438"/>
      <c r="H24" s="438"/>
      <c r="I24" s="438"/>
      <c r="J24" s="438"/>
      <c r="K24" s="433"/>
      <c r="L24" s="320"/>
      <c r="M24" s="324"/>
    </row>
    <row r="25" spans="2:23" s="7" customFormat="1" ht="12">
      <c r="B25" s="441">
        <v>6000</v>
      </c>
      <c r="C25" s="436">
        <v>0</v>
      </c>
      <c r="D25" s="436">
        <v>0</v>
      </c>
      <c r="E25" s="436">
        <v>0</v>
      </c>
      <c r="F25" s="436">
        <v>0</v>
      </c>
      <c r="G25" s="436">
        <v>0</v>
      </c>
      <c r="H25" s="436">
        <v>0</v>
      </c>
      <c r="I25" s="436">
        <v>0</v>
      </c>
      <c r="J25" s="436">
        <v>0</v>
      </c>
      <c r="K25" s="433">
        <f>+G25+F25-D25</f>
        <v>0</v>
      </c>
      <c r="L25" s="320"/>
      <c r="M25" s="324"/>
    </row>
    <row r="26" spans="2:23" s="7" customFormat="1" ht="12">
      <c r="B26" s="441"/>
      <c r="C26" s="437"/>
      <c r="D26" s="437"/>
      <c r="E26" s="437"/>
      <c r="F26" s="437"/>
      <c r="G26" s="437"/>
      <c r="H26" s="437"/>
      <c r="I26" s="437"/>
      <c r="J26" s="437"/>
      <c r="K26" s="433"/>
      <c r="L26" s="320"/>
      <c r="M26" s="324"/>
    </row>
    <row r="27" spans="2:23" s="7" customFormat="1" ht="12">
      <c r="B27" s="441"/>
      <c r="C27" s="438"/>
      <c r="D27" s="438"/>
      <c r="E27" s="438"/>
      <c r="F27" s="438"/>
      <c r="G27" s="438"/>
      <c r="H27" s="438"/>
      <c r="I27" s="438"/>
      <c r="J27" s="438"/>
      <c r="K27" s="433"/>
      <c r="L27" s="320"/>
      <c r="M27" s="324"/>
    </row>
    <row r="28" spans="2:23" s="7" customFormat="1" ht="36">
      <c r="B28" s="441">
        <v>7000</v>
      </c>
      <c r="C28" s="433">
        <f>+P16</f>
        <v>33250000</v>
      </c>
      <c r="D28" s="433">
        <f t="shared" ref="D28:J28" si="5">+Q16</f>
        <v>14250890.35</v>
      </c>
      <c r="E28" s="433">
        <f t="shared" si="5"/>
        <v>7755123.3100000005</v>
      </c>
      <c r="F28" s="433">
        <f t="shared" si="5"/>
        <v>0</v>
      </c>
      <c r="G28" s="433">
        <f t="shared" si="5"/>
        <v>0</v>
      </c>
      <c r="H28" s="433">
        <f t="shared" si="5"/>
        <v>0</v>
      </c>
      <c r="I28" s="433">
        <f t="shared" si="5"/>
        <v>0</v>
      </c>
      <c r="J28" s="433">
        <f t="shared" si="5"/>
        <v>0</v>
      </c>
      <c r="K28" s="433">
        <f>+G28+F28-D28</f>
        <v>-14250890.35</v>
      </c>
      <c r="L28" s="325">
        <v>1</v>
      </c>
      <c r="M28" s="321" t="s">
        <v>267</v>
      </c>
    </row>
    <row r="29" spans="2:23" s="7" customFormat="1" ht="12">
      <c r="B29" s="441"/>
      <c r="C29" s="433"/>
      <c r="D29" s="433"/>
      <c r="E29" s="433"/>
      <c r="F29" s="433"/>
      <c r="G29" s="433"/>
      <c r="H29" s="433"/>
      <c r="I29" s="433"/>
      <c r="J29" s="433"/>
      <c r="K29" s="433"/>
      <c r="L29" s="96"/>
      <c r="M29" s="96"/>
    </row>
    <row r="30" spans="2:23" s="7" customFormat="1" ht="12">
      <c r="B30" s="441"/>
      <c r="C30" s="433"/>
      <c r="D30" s="433"/>
      <c r="E30" s="433"/>
      <c r="F30" s="433"/>
      <c r="G30" s="433"/>
      <c r="H30" s="433"/>
      <c r="I30" s="433"/>
      <c r="J30" s="433"/>
      <c r="K30" s="433"/>
      <c r="L30" s="96"/>
      <c r="M30" s="96"/>
    </row>
    <row r="31" spans="2:23" s="7" customFormat="1" ht="12">
      <c r="B31" s="440">
        <v>8000</v>
      </c>
      <c r="C31" s="436">
        <v>0</v>
      </c>
      <c r="D31" s="436">
        <v>0</v>
      </c>
      <c r="E31" s="436">
        <v>0</v>
      </c>
      <c r="F31" s="436">
        <v>0</v>
      </c>
      <c r="G31" s="436">
        <v>0</v>
      </c>
      <c r="H31" s="436">
        <v>0</v>
      </c>
      <c r="I31" s="436">
        <v>0</v>
      </c>
      <c r="J31" s="436">
        <v>0</v>
      </c>
      <c r="K31" s="433">
        <f>+G31+F31-D31</f>
        <v>0</v>
      </c>
      <c r="L31" s="96"/>
      <c r="M31" s="96"/>
    </row>
    <row r="32" spans="2:23" s="7" customFormat="1" ht="12">
      <c r="B32" s="440"/>
      <c r="C32" s="438"/>
      <c r="D32" s="438"/>
      <c r="E32" s="438"/>
      <c r="F32" s="438"/>
      <c r="G32" s="438"/>
      <c r="H32" s="438"/>
      <c r="I32" s="438"/>
      <c r="J32" s="438"/>
      <c r="K32" s="433"/>
      <c r="L32" s="96"/>
      <c r="M32" s="96"/>
    </row>
    <row r="33" spans="2:13" s="7" customFormat="1" ht="12">
      <c r="B33" s="440">
        <v>9000</v>
      </c>
      <c r="C33" s="436">
        <v>0</v>
      </c>
      <c r="D33" s="436">
        <v>0</v>
      </c>
      <c r="E33" s="436">
        <v>0</v>
      </c>
      <c r="F33" s="436">
        <v>0</v>
      </c>
      <c r="G33" s="436">
        <v>0</v>
      </c>
      <c r="H33" s="436">
        <v>0</v>
      </c>
      <c r="I33" s="436">
        <v>0</v>
      </c>
      <c r="J33" s="436">
        <v>0</v>
      </c>
      <c r="K33" s="433">
        <f>+G33+F33-D33</f>
        <v>0</v>
      </c>
      <c r="L33" s="96"/>
      <c r="M33" s="96"/>
    </row>
    <row r="34" spans="2:13" s="7" customFormat="1" ht="12">
      <c r="B34" s="440"/>
      <c r="C34" s="437"/>
      <c r="D34" s="437"/>
      <c r="E34" s="437"/>
      <c r="F34" s="437"/>
      <c r="G34" s="437"/>
      <c r="H34" s="437"/>
      <c r="I34" s="437"/>
      <c r="J34" s="437"/>
      <c r="K34" s="433"/>
      <c r="L34" s="96"/>
      <c r="M34" s="96"/>
    </row>
    <row r="35" spans="2:13" s="7" customFormat="1" ht="18.75" customHeight="1">
      <c r="B35" s="442"/>
      <c r="C35" s="439"/>
      <c r="D35" s="439"/>
      <c r="E35" s="439"/>
      <c r="F35" s="439"/>
      <c r="G35" s="439"/>
      <c r="H35" s="439"/>
      <c r="I35" s="439"/>
      <c r="J35" s="439"/>
      <c r="K35" s="433"/>
      <c r="L35" s="97"/>
      <c r="M35" s="97"/>
    </row>
    <row r="36" spans="2:13" s="7" customFormat="1" ht="45.6" customHeight="1">
      <c r="B36" s="94" t="s">
        <v>13</v>
      </c>
      <c r="C36" s="61">
        <f>SUM(C37:C58)</f>
        <v>1147442976</v>
      </c>
      <c r="D36" s="61">
        <f>SUM(D37:D58)</f>
        <v>1278361811.96</v>
      </c>
      <c r="E36" s="61">
        <f>SUM(E37:E58)</f>
        <v>904597856.61999989</v>
      </c>
      <c r="F36" s="61">
        <f>SUM(F37:F58)</f>
        <v>522729163.76999992</v>
      </c>
      <c r="G36" s="61">
        <f>SUM(G37:G58)</f>
        <v>288841472.13999999</v>
      </c>
      <c r="H36" s="61">
        <f>SUM(H37:H59)</f>
        <v>522729163.76999992</v>
      </c>
      <c r="I36" s="61">
        <f>SUM(I37:I59)</f>
        <v>522729163.76999992</v>
      </c>
      <c r="J36" s="61">
        <f>SUM(J37:J62)</f>
        <v>811570635.90999985</v>
      </c>
      <c r="K36" s="101">
        <f>SUM(K37:K62)</f>
        <v>-466791176.05000007</v>
      </c>
      <c r="L36" s="93"/>
      <c r="M36" s="93"/>
    </row>
    <row r="37" spans="2:13" s="7" customFormat="1" ht="240">
      <c r="B37" s="457">
        <v>1000</v>
      </c>
      <c r="C37" s="438">
        <f>+P18</f>
        <v>320377739</v>
      </c>
      <c r="D37" s="438">
        <f t="shared" ref="D37:I37" si="6">+Q18</f>
        <v>412108429.06</v>
      </c>
      <c r="E37" s="438">
        <f t="shared" si="6"/>
        <v>299818841.7899999</v>
      </c>
      <c r="F37" s="438">
        <f t="shared" si="6"/>
        <v>283811976.79999989</v>
      </c>
      <c r="G37" s="438">
        <f t="shared" si="6"/>
        <v>3872980.8399999994</v>
      </c>
      <c r="H37" s="438">
        <f t="shared" si="6"/>
        <v>283811976.79999989</v>
      </c>
      <c r="I37" s="438">
        <f t="shared" si="6"/>
        <v>283811976.79999989</v>
      </c>
      <c r="J37" s="438">
        <f>+W18</f>
        <v>287684957.63999993</v>
      </c>
      <c r="K37" s="433">
        <f>+J37-D37</f>
        <v>-124423471.42000008</v>
      </c>
      <c r="L37" s="320">
        <v>1</v>
      </c>
      <c r="M37" s="321" t="s">
        <v>263</v>
      </c>
    </row>
    <row r="38" spans="2:13" s="7" customFormat="1" ht="12">
      <c r="B38" s="441"/>
      <c r="C38" s="433"/>
      <c r="D38" s="433"/>
      <c r="E38" s="433"/>
      <c r="F38" s="433"/>
      <c r="G38" s="433"/>
      <c r="H38" s="433"/>
      <c r="I38" s="433"/>
      <c r="J38" s="433"/>
      <c r="K38" s="433"/>
      <c r="L38" s="320"/>
      <c r="M38" s="324"/>
    </row>
    <row r="39" spans="2:13" s="7" customFormat="1" ht="12">
      <c r="B39" s="441"/>
      <c r="C39" s="433"/>
      <c r="D39" s="433"/>
      <c r="E39" s="433"/>
      <c r="F39" s="433"/>
      <c r="G39" s="433"/>
      <c r="H39" s="433"/>
      <c r="I39" s="433"/>
      <c r="J39" s="433"/>
      <c r="K39" s="433"/>
      <c r="L39" s="320"/>
      <c r="M39" s="324"/>
    </row>
    <row r="40" spans="2:13" s="7" customFormat="1" ht="288">
      <c r="B40" s="441">
        <v>2000</v>
      </c>
      <c r="C40" s="433">
        <f>+P19</f>
        <v>66381374</v>
      </c>
      <c r="D40" s="433">
        <f t="shared" ref="D40:J40" si="7">+Q19</f>
        <v>85404965.230000004</v>
      </c>
      <c r="E40" s="433">
        <f t="shared" si="7"/>
        <v>62878604.659999996</v>
      </c>
      <c r="F40" s="433">
        <f t="shared" si="7"/>
        <v>14528643.379999999</v>
      </c>
      <c r="G40" s="433">
        <f t="shared" si="7"/>
        <v>15555337.020000001</v>
      </c>
      <c r="H40" s="433">
        <f t="shared" si="7"/>
        <v>14528643.379999999</v>
      </c>
      <c r="I40" s="433">
        <f t="shared" si="7"/>
        <v>14528643.379999999</v>
      </c>
      <c r="J40" s="433">
        <f t="shared" si="7"/>
        <v>30083980.399999999</v>
      </c>
      <c r="K40" s="433">
        <f>+G40+F40-D40</f>
        <v>-55320984.830000006</v>
      </c>
      <c r="L40" s="320">
        <v>1</v>
      </c>
      <c r="M40" s="321" t="s">
        <v>264</v>
      </c>
    </row>
    <row r="41" spans="2:13" s="7" customFormat="1" ht="12">
      <c r="B41" s="441"/>
      <c r="C41" s="433"/>
      <c r="D41" s="433"/>
      <c r="E41" s="433"/>
      <c r="F41" s="433"/>
      <c r="G41" s="433"/>
      <c r="H41" s="433"/>
      <c r="I41" s="433"/>
      <c r="J41" s="433"/>
      <c r="K41" s="433"/>
      <c r="L41" s="320"/>
      <c r="M41" s="324"/>
    </row>
    <row r="42" spans="2:13" s="7" customFormat="1" ht="12">
      <c r="B42" s="441"/>
      <c r="C42" s="433"/>
      <c r="D42" s="433"/>
      <c r="E42" s="433"/>
      <c r="F42" s="433"/>
      <c r="G42" s="433"/>
      <c r="H42" s="433"/>
      <c r="I42" s="433"/>
      <c r="J42" s="433"/>
      <c r="K42" s="433"/>
      <c r="L42" s="320"/>
      <c r="M42" s="324"/>
    </row>
    <row r="43" spans="2:13" s="7" customFormat="1" ht="204">
      <c r="B43" s="441">
        <v>3000</v>
      </c>
      <c r="C43" s="433">
        <f>+P20</f>
        <v>240800127</v>
      </c>
      <c r="D43" s="433">
        <f t="shared" ref="D43:J43" si="8">+Q20</f>
        <v>257648568.97</v>
      </c>
      <c r="E43" s="433">
        <f t="shared" si="8"/>
        <v>193555931.70000002</v>
      </c>
      <c r="F43" s="433">
        <f t="shared" si="8"/>
        <v>151633424.78999999</v>
      </c>
      <c r="G43" s="433">
        <f t="shared" si="8"/>
        <v>35145969.089999996</v>
      </c>
      <c r="H43" s="433">
        <f t="shared" si="8"/>
        <v>151633424.78999999</v>
      </c>
      <c r="I43" s="433">
        <f t="shared" si="8"/>
        <v>151633424.78999999</v>
      </c>
      <c r="J43" s="433">
        <f t="shared" si="8"/>
        <v>186779393.87999997</v>
      </c>
      <c r="K43" s="433">
        <f>+G43+F43-D43</f>
        <v>-70869175.090000004</v>
      </c>
      <c r="L43" s="320">
        <v>1</v>
      </c>
      <c r="M43" s="321" t="s">
        <v>265</v>
      </c>
    </row>
    <row r="44" spans="2:13" s="7" customFormat="1" ht="12">
      <c r="B44" s="441"/>
      <c r="C44" s="433"/>
      <c r="D44" s="433"/>
      <c r="E44" s="433"/>
      <c r="F44" s="433"/>
      <c r="G44" s="433"/>
      <c r="H44" s="433"/>
      <c r="I44" s="433"/>
      <c r="J44" s="433"/>
      <c r="K44" s="433"/>
      <c r="L44" s="320"/>
      <c r="M44" s="324"/>
    </row>
    <row r="45" spans="2:13" s="7" customFormat="1" ht="12">
      <c r="B45" s="441"/>
      <c r="C45" s="433"/>
      <c r="D45" s="433"/>
      <c r="E45" s="433"/>
      <c r="F45" s="433"/>
      <c r="G45" s="433"/>
      <c r="H45" s="433"/>
      <c r="I45" s="433"/>
      <c r="J45" s="433"/>
      <c r="K45" s="433"/>
      <c r="L45" s="320"/>
      <c r="M45" s="324"/>
    </row>
    <row r="46" spans="2:13" s="7" customFormat="1" ht="12">
      <c r="B46" s="441">
        <v>4000</v>
      </c>
      <c r="C46" s="433">
        <v>0</v>
      </c>
      <c r="D46" s="433">
        <v>0</v>
      </c>
      <c r="E46" s="433">
        <v>0</v>
      </c>
      <c r="F46" s="433">
        <v>0</v>
      </c>
      <c r="G46" s="433">
        <v>0</v>
      </c>
      <c r="H46" s="433">
        <v>0</v>
      </c>
      <c r="I46" s="433">
        <v>0</v>
      </c>
      <c r="J46" s="433">
        <v>0</v>
      </c>
      <c r="K46" s="433">
        <f>+G46+F46-D46</f>
        <v>0</v>
      </c>
      <c r="L46" s="320"/>
      <c r="M46" s="324"/>
    </row>
    <row r="47" spans="2:13" s="7" customFormat="1" ht="12">
      <c r="B47" s="441"/>
      <c r="C47" s="433"/>
      <c r="D47" s="433"/>
      <c r="E47" s="433"/>
      <c r="F47" s="433"/>
      <c r="G47" s="433"/>
      <c r="H47" s="433"/>
      <c r="I47" s="433"/>
      <c r="J47" s="433"/>
      <c r="K47" s="433"/>
      <c r="L47" s="320"/>
      <c r="M47" s="324"/>
    </row>
    <row r="48" spans="2:13" s="7" customFormat="1" ht="12">
      <c r="B48" s="441"/>
      <c r="C48" s="433"/>
      <c r="D48" s="433"/>
      <c r="E48" s="433"/>
      <c r="F48" s="433"/>
      <c r="G48" s="433"/>
      <c r="H48" s="433"/>
      <c r="I48" s="433"/>
      <c r="J48" s="433"/>
      <c r="K48" s="433"/>
      <c r="L48" s="320"/>
      <c r="M48" s="324"/>
    </row>
    <row r="49" spans="2:13" s="7" customFormat="1" ht="84">
      <c r="B49" s="440">
        <v>5000</v>
      </c>
      <c r="C49" s="433">
        <f>+P21</f>
        <v>11195951</v>
      </c>
      <c r="D49" s="433">
        <f t="shared" ref="D49:J49" si="9">+Q21</f>
        <v>21541851.5</v>
      </c>
      <c r="E49" s="433">
        <f t="shared" si="9"/>
        <v>21386584.66</v>
      </c>
      <c r="F49" s="433">
        <f t="shared" si="9"/>
        <v>5958808.6399999997</v>
      </c>
      <c r="G49" s="433">
        <f t="shared" si="9"/>
        <v>359318.02</v>
      </c>
      <c r="H49" s="433">
        <f t="shared" si="9"/>
        <v>5958808.6399999997</v>
      </c>
      <c r="I49" s="433">
        <f t="shared" si="9"/>
        <v>5958808.6399999997</v>
      </c>
      <c r="J49" s="433">
        <f t="shared" si="9"/>
        <v>6318126.6600000001</v>
      </c>
      <c r="K49" s="433">
        <f>+G49+F49-D49</f>
        <v>-15223724.84</v>
      </c>
      <c r="L49" s="320">
        <v>1</v>
      </c>
      <c r="M49" s="321" t="s">
        <v>268</v>
      </c>
    </row>
    <row r="50" spans="2:13" s="7" customFormat="1" ht="12">
      <c r="B50" s="440"/>
      <c r="C50" s="433"/>
      <c r="D50" s="433"/>
      <c r="E50" s="433"/>
      <c r="F50" s="433"/>
      <c r="G50" s="433"/>
      <c r="H50" s="433"/>
      <c r="I50" s="433"/>
      <c r="J50" s="433"/>
      <c r="K50" s="433"/>
      <c r="L50" s="320"/>
      <c r="M50" s="324"/>
    </row>
    <row r="51" spans="2:13" s="7" customFormat="1" ht="12">
      <c r="B51" s="440"/>
      <c r="C51" s="433"/>
      <c r="D51" s="433"/>
      <c r="E51" s="433"/>
      <c r="F51" s="433"/>
      <c r="G51" s="433"/>
      <c r="H51" s="433"/>
      <c r="I51" s="433"/>
      <c r="J51" s="433"/>
      <c r="K51" s="433"/>
      <c r="L51" s="320"/>
      <c r="M51" s="324"/>
    </row>
    <row r="52" spans="2:13" s="7" customFormat="1" ht="204">
      <c r="B52" s="440">
        <v>6000</v>
      </c>
      <c r="C52" s="433">
        <f>+P22</f>
        <v>508687785</v>
      </c>
      <c r="D52" s="433">
        <f t="shared" ref="D52:J52" si="10">+Q22</f>
        <v>501657997.19999999</v>
      </c>
      <c r="E52" s="433">
        <f t="shared" si="10"/>
        <v>326957893.81</v>
      </c>
      <c r="F52" s="433">
        <f t="shared" si="10"/>
        <v>66796310.160000004</v>
      </c>
      <c r="G52" s="433">
        <f t="shared" si="10"/>
        <v>233907867.16999999</v>
      </c>
      <c r="H52" s="433">
        <f t="shared" si="10"/>
        <v>66796310.160000004</v>
      </c>
      <c r="I52" s="433">
        <f t="shared" si="10"/>
        <v>66796310.160000004</v>
      </c>
      <c r="J52" s="433">
        <f t="shared" si="10"/>
        <v>300704177.32999992</v>
      </c>
      <c r="K52" s="433">
        <f>+G52+F52-D52</f>
        <v>-200953819.87</v>
      </c>
      <c r="L52" s="320">
        <v>1</v>
      </c>
      <c r="M52" s="321" t="s">
        <v>269</v>
      </c>
    </row>
    <row r="53" spans="2:13" s="7" customFormat="1" ht="12.75" customHeight="1">
      <c r="B53" s="440"/>
      <c r="C53" s="433"/>
      <c r="D53" s="433"/>
      <c r="E53" s="433"/>
      <c r="F53" s="433"/>
      <c r="G53" s="433"/>
      <c r="H53" s="433"/>
      <c r="I53" s="433"/>
      <c r="J53" s="433"/>
      <c r="K53" s="433"/>
      <c r="L53" s="320"/>
      <c r="M53" s="324"/>
    </row>
    <row r="54" spans="2:13" s="7" customFormat="1" ht="12">
      <c r="B54" s="440"/>
      <c r="C54" s="433"/>
      <c r="D54" s="433"/>
      <c r="E54" s="433"/>
      <c r="F54" s="433"/>
      <c r="G54" s="433"/>
      <c r="H54" s="433"/>
      <c r="I54" s="433"/>
      <c r="J54" s="433"/>
      <c r="K54" s="433"/>
      <c r="L54" s="320"/>
      <c r="M54" s="324"/>
    </row>
    <row r="55" spans="2:13" s="7" customFormat="1" ht="12">
      <c r="B55" s="440">
        <v>7000</v>
      </c>
      <c r="C55" s="433">
        <v>0</v>
      </c>
      <c r="D55" s="433">
        <v>0</v>
      </c>
      <c r="E55" s="433">
        <v>0</v>
      </c>
      <c r="F55" s="433">
        <v>0</v>
      </c>
      <c r="G55" s="433">
        <v>0</v>
      </c>
      <c r="H55" s="433">
        <v>0</v>
      </c>
      <c r="I55" s="433">
        <v>0</v>
      </c>
      <c r="J55" s="433">
        <v>0</v>
      </c>
      <c r="K55" s="436">
        <v>0</v>
      </c>
      <c r="L55" s="320"/>
      <c r="M55" s="324"/>
    </row>
    <row r="56" spans="2:13" s="7" customFormat="1" ht="12">
      <c r="B56" s="440"/>
      <c r="C56" s="433"/>
      <c r="D56" s="433"/>
      <c r="E56" s="433"/>
      <c r="F56" s="433"/>
      <c r="G56" s="433"/>
      <c r="H56" s="433"/>
      <c r="I56" s="433"/>
      <c r="J56" s="433"/>
      <c r="K56" s="437"/>
      <c r="L56" s="320"/>
      <c r="M56" s="324"/>
    </row>
    <row r="57" spans="2:13" s="7" customFormat="1" ht="12">
      <c r="B57" s="440"/>
      <c r="C57" s="433"/>
      <c r="D57" s="433"/>
      <c r="E57" s="433"/>
      <c r="F57" s="433"/>
      <c r="G57" s="433"/>
      <c r="H57" s="433"/>
      <c r="I57" s="433"/>
      <c r="J57" s="433"/>
      <c r="K57" s="438"/>
      <c r="L57" s="320"/>
      <c r="M57" s="324"/>
    </row>
    <row r="58" spans="2:13" s="7" customFormat="1" ht="12.75" customHeight="1">
      <c r="B58" s="440">
        <v>8000</v>
      </c>
      <c r="C58" s="433">
        <v>0</v>
      </c>
      <c r="D58" s="433">
        <v>0</v>
      </c>
      <c r="E58" s="433">
        <v>0</v>
      </c>
      <c r="F58" s="433">
        <v>0</v>
      </c>
      <c r="G58" s="433">
        <v>0</v>
      </c>
      <c r="H58" s="433">
        <v>0</v>
      </c>
      <c r="I58" s="433">
        <v>0</v>
      </c>
      <c r="J58" s="433">
        <v>0</v>
      </c>
      <c r="K58" s="436">
        <v>0</v>
      </c>
      <c r="L58" s="320"/>
      <c r="M58" s="324"/>
    </row>
    <row r="59" spans="2:13" s="7" customFormat="1" ht="12">
      <c r="B59" s="440"/>
      <c r="C59" s="433"/>
      <c r="D59" s="433"/>
      <c r="E59" s="433"/>
      <c r="F59" s="433"/>
      <c r="G59" s="433"/>
      <c r="H59" s="433"/>
      <c r="I59" s="433"/>
      <c r="J59" s="433"/>
      <c r="K59" s="438"/>
      <c r="L59" s="320"/>
      <c r="M59" s="324"/>
    </row>
    <row r="60" spans="2:13" s="7" customFormat="1" ht="12">
      <c r="B60" s="440">
        <v>9000</v>
      </c>
      <c r="C60" s="433">
        <v>0</v>
      </c>
      <c r="D60" s="433">
        <v>0</v>
      </c>
      <c r="E60" s="433">
        <v>0</v>
      </c>
      <c r="F60" s="433">
        <v>0</v>
      </c>
      <c r="G60" s="433">
        <v>0</v>
      </c>
      <c r="H60" s="433">
        <v>0</v>
      </c>
      <c r="I60" s="433">
        <v>0</v>
      </c>
      <c r="J60" s="433">
        <v>0</v>
      </c>
      <c r="K60" s="436">
        <v>0</v>
      </c>
      <c r="L60" s="325"/>
      <c r="M60" s="326"/>
    </row>
    <row r="61" spans="2:13" s="7" customFormat="1" ht="12">
      <c r="B61" s="440"/>
      <c r="C61" s="433"/>
      <c r="D61" s="433"/>
      <c r="E61" s="433"/>
      <c r="F61" s="433"/>
      <c r="G61" s="433"/>
      <c r="H61" s="433"/>
      <c r="I61" s="433"/>
      <c r="J61" s="433"/>
      <c r="K61" s="437"/>
      <c r="L61" s="325"/>
      <c r="M61" s="326"/>
    </row>
    <row r="62" spans="2:13" s="7" customFormat="1" ht="12">
      <c r="B62" s="440"/>
      <c r="C62" s="433"/>
      <c r="D62" s="433"/>
      <c r="E62" s="433"/>
      <c r="F62" s="433"/>
      <c r="G62" s="433"/>
      <c r="H62" s="433"/>
      <c r="I62" s="433"/>
      <c r="J62" s="433"/>
      <c r="K62" s="438"/>
      <c r="L62" s="325"/>
      <c r="M62" s="326"/>
    </row>
    <row r="63" spans="2:13" s="7" customFormat="1" ht="30" customHeight="1">
      <c r="B63" s="98" t="s">
        <v>77</v>
      </c>
      <c r="C63" s="99">
        <f>+C9+C36</f>
        <v>2886833942</v>
      </c>
      <c r="D63" s="99">
        <f t="shared" ref="D63:J63" si="11">+D9+D36</f>
        <v>2925358227.02</v>
      </c>
      <c r="E63" s="99">
        <f t="shared" si="11"/>
        <v>2185485017.9400001</v>
      </c>
      <c r="F63" s="99">
        <f t="shared" si="11"/>
        <v>1521435514.1499996</v>
      </c>
      <c r="G63" s="99">
        <f t="shared" si="11"/>
        <v>570759044.25999999</v>
      </c>
      <c r="H63" s="99">
        <f t="shared" si="11"/>
        <v>1521435514.1499996</v>
      </c>
      <c r="I63" s="99">
        <f t="shared" si="11"/>
        <v>1509767161.3399997</v>
      </c>
      <c r="J63" s="99">
        <f t="shared" si="11"/>
        <v>2092194558.4099998</v>
      </c>
      <c r="K63" s="99">
        <f>+J63-D63</f>
        <v>-833163668.61000013</v>
      </c>
      <c r="L63" s="100"/>
      <c r="M63" s="100"/>
    </row>
    <row r="64" spans="2:13">
      <c r="B64" s="12"/>
      <c r="C64" s="12"/>
      <c r="D64" s="12"/>
      <c r="E64" s="12"/>
      <c r="F64" s="12"/>
      <c r="G64" s="12"/>
    </row>
    <row r="65" spans="2:7">
      <c r="B65" s="13"/>
      <c r="C65" s="13"/>
      <c r="D65" s="13"/>
      <c r="E65" s="13"/>
      <c r="F65" s="13"/>
      <c r="G65" s="13"/>
    </row>
    <row r="66" spans="2:7">
      <c r="B66" s="15"/>
      <c r="C66" s="15"/>
      <c r="D66" s="15"/>
      <c r="E66" s="15"/>
      <c r="F66" s="15"/>
      <c r="G66" s="15"/>
    </row>
  </sheetData>
  <sheetProtection formatColumns="0" formatRows="0"/>
  <dataConsolidate/>
  <mergeCells count="189">
    <mergeCell ref="B7:B8"/>
    <mergeCell ref="B52:B54"/>
    <mergeCell ref="K60:K62"/>
    <mergeCell ref="B31:B32"/>
    <mergeCell ref="C31:C32"/>
    <mergeCell ref="K28:K30"/>
    <mergeCell ref="J28:J30"/>
    <mergeCell ref="B28:B30"/>
    <mergeCell ref="C28:C30"/>
    <mergeCell ref="F28:F30"/>
    <mergeCell ref="G28:G30"/>
    <mergeCell ref="H28:H30"/>
    <mergeCell ref="I28:I30"/>
    <mergeCell ref="F31:F32"/>
    <mergeCell ref="G31:G32"/>
    <mergeCell ref="H31:H32"/>
    <mergeCell ref="I31:I32"/>
    <mergeCell ref="J31:J32"/>
    <mergeCell ref="K31:K32"/>
    <mergeCell ref="H33:H35"/>
    <mergeCell ref="G33:G35"/>
    <mergeCell ref="F33:F35"/>
    <mergeCell ref="B49:B51"/>
    <mergeCell ref="B37:B39"/>
    <mergeCell ref="B2:M2"/>
    <mergeCell ref="C7:J7"/>
    <mergeCell ref="B10:B12"/>
    <mergeCell ref="B13:B15"/>
    <mergeCell ref="C10:C12"/>
    <mergeCell ref="C33:C35"/>
    <mergeCell ref="D31:D32"/>
    <mergeCell ref="D33:D35"/>
    <mergeCell ref="B4:D4"/>
    <mergeCell ref="B5:D5"/>
    <mergeCell ref="K33:K35"/>
    <mergeCell ref="B16:B18"/>
    <mergeCell ref="B19:B21"/>
    <mergeCell ref="F10:F12"/>
    <mergeCell ref="F13:F15"/>
    <mergeCell ref="F16:F18"/>
    <mergeCell ref="F19:F21"/>
    <mergeCell ref="H19:H21"/>
    <mergeCell ref="I19:I21"/>
    <mergeCell ref="J19:J21"/>
    <mergeCell ref="D25:D27"/>
    <mergeCell ref="D28:D30"/>
    <mergeCell ref="L7:L9"/>
    <mergeCell ref="M7:M9"/>
    <mergeCell ref="B40:B42"/>
    <mergeCell ref="B43:B45"/>
    <mergeCell ref="J16:J18"/>
    <mergeCell ref="F52:F54"/>
    <mergeCell ref="J49:J51"/>
    <mergeCell ref="B22:B24"/>
    <mergeCell ref="B46:B48"/>
    <mergeCell ref="C46:C48"/>
    <mergeCell ref="G46:G48"/>
    <mergeCell ref="H46:H48"/>
    <mergeCell ref="I46:I48"/>
    <mergeCell ref="J46:J48"/>
    <mergeCell ref="C43:C45"/>
    <mergeCell ref="G43:G45"/>
    <mergeCell ref="H43:H45"/>
    <mergeCell ref="I43:I45"/>
    <mergeCell ref="B33:B35"/>
    <mergeCell ref="F46:F48"/>
    <mergeCell ref="C16:C18"/>
    <mergeCell ref="G16:G18"/>
    <mergeCell ref="D19:D21"/>
    <mergeCell ref="D46:D48"/>
    <mergeCell ref="D49:D51"/>
    <mergeCell ref="E49:E51"/>
    <mergeCell ref="K19:K21"/>
    <mergeCell ref="K10:K12"/>
    <mergeCell ref="C13:C15"/>
    <mergeCell ref="G13:G15"/>
    <mergeCell ref="H13:H15"/>
    <mergeCell ref="I13:I15"/>
    <mergeCell ref="J13:J15"/>
    <mergeCell ref="K13:K15"/>
    <mergeCell ref="G10:G12"/>
    <mergeCell ref="H10:H12"/>
    <mergeCell ref="I10:I12"/>
    <mergeCell ref="J10:J12"/>
    <mergeCell ref="D10:D12"/>
    <mergeCell ref="D13:D15"/>
    <mergeCell ref="E10:E12"/>
    <mergeCell ref="E13:E15"/>
    <mergeCell ref="H40:H42"/>
    <mergeCell ref="I40:I42"/>
    <mergeCell ref="K16:K18"/>
    <mergeCell ref="C19:C21"/>
    <mergeCell ref="J40:J42"/>
    <mergeCell ref="F37:F39"/>
    <mergeCell ref="G37:G39"/>
    <mergeCell ref="H37:H39"/>
    <mergeCell ref="I37:I39"/>
    <mergeCell ref="F40:F42"/>
    <mergeCell ref="D37:D39"/>
    <mergeCell ref="C22:C24"/>
    <mergeCell ref="F22:F24"/>
    <mergeCell ref="G22:G24"/>
    <mergeCell ref="H22:H24"/>
    <mergeCell ref="I22:I24"/>
    <mergeCell ref="J22:J24"/>
    <mergeCell ref="K22:K24"/>
    <mergeCell ref="D22:D24"/>
    <mergeCell ref="H16:H18"/>
    <mergeCell ref="I16:I18"/>
    <mergeCell ref="G19:G21"/>
    <mergeCell ref="D16:D18"/>
    <mergeCell ref="J33:J35"/>
    <mergeCell ref="I55:I57"/>
    <mergeCell ref="J55:J57"/>
    <mergeCell ref="K55:K57"/>
    <mergeCell ref="J25:J27"/>
    <mergeCell ref="K25:K27"/>
    <mergeCell ref="J52:J54"/>
    <mergeCell ref="K52:K54"/>
    <mergeCell ref="K49:K51"/>
    <mergeCell ref="K43:K45"/>
    <mergeCell ref="J43:J45"/>
    <mergeCell ref="J37:J39"/>
    <mergeCell ref="K37:K39"/>
    <mergeCell ref="K40:K42"/>
    <mergeCell ref="I33:I35"/>
    <mergeCell ref="B55:B57"/>
    <mergeCell ref="C55:C57"/>
    <mergeCell ref="F55:F57"/>
    <mergeCell ref="G55:G57"/>
    <mergeCell ref="D58:D59"/>
    <mergeCell ref="D55:D57"/>
    <mergeCell ref="B25:B27"/>
    <mergeCell ref="C52:C54"/>
    <mergeCell ref="D52:D54"/>
    <mergeCell ref="C49:C51"/>
    <mergeCell ref="G49:G51"/>
    <mergeCell ref="C25:C27"/>
    <mergeCell ref="F25:F27"/>
    <mergeCell ref="G25:G27"/>
    <mergeCell ref="G52:G54"/>
    <mergeCell ref="C40:C42"/>
    <mergeCell ref="G40:G42"/>
    <mergeCell ref="F49:F51"/>
    <mergeCell ref="C37:C39"/>
    <mergeCell ref="D40:D42"/>
    <mergeCell ref="D43:D45"/>
    <mergeCell ref="F43:F45"/>
    <mergeCell ref="E43:E45"/>
    <mergeCell ref="E46:E48"/>
    <mergeCell ref="D60:D62"/>
    <mergeCell ref="B60:B62"/>
    <mergeCell ref="C60:C62"/>
    <mergeCell ref="F60:F62"/>
    <mergeCell ref="G60:G62"/>
    <mergeCell ref="H60:H62"/>
    <mergeCell ref="I60:I62"/>
    <mergeCell ref="J60:J62"/>
    <mergeCell ref="B58:B59"/>
    <mergeCell ref="C58:C59"/>
    <mergeCell ref="F58:F59"/>
    <mergeCell ref="G58:G59"/>
    <mergeCell ref="H58:H59"/>
    <mergeCell ref="I58:I59"/>
    <mergeCell ref="J58:J59"/>
    <mergeCell ref="E52:E54"/>
    <mergeCell ref="E55:E57"/>
    <mergeCell ref="E58:E59"/>
    <mergeCell ref="E60:E62"/>
    <mergeCell ref="E4:M4"/>
    <mergeCell ref="E5:M5"/>
    <mergeCell ref="E16:E18"/>
    <mergeCell ref="E19:E21"/>
    <mergeCell ref="E22:E24"/>
    <mergeCell ref="E25:E27"/>
    <mergeCell ref="E28:E30"/>
    <mergeCell ref="E31:E32"/>
    <mergeCell ref="E33:E35"/>
    <mergeCell ref="E37:E39"/>
    <mergeCell ref="E40:E42"/>
    <mergeCell ref="K58:K59"/>
    <mergeCell ref="H49:H51"/>
    <mergeCell ref="K46:K48"/>
    <mergeCell ref="I49:I51"/>
    <mergeCell ref="H25:H27"/>
    <mergeCell ref="I25:I27"/>
    <mergeCell ref="H52:H54"/>
    <mergeCell ref="I52:I54"/>
    <mergeCell ref="H55:H57"/>
  </mergeCells>
  <phoneticPr fontId="0" type="noConversion"/>
  <printOptions horizontalCentered="1"/>
  <pageMargins left="0.39370078740157483" right="0.39370078740157483" top="1.3779527559055118" bottom="0.86614173228346458" header="0.39370078740157483" footer="0.59055118110236227"/>
  <pageSetup scale="47" fitToHeight="0" orientation="landscape" r:id="rId1"/>
  <headerFooter scaleWithDoc="0">
    <oddHeader>&amp;L&amp;G&amp;R
&amp;G</oddHeader>
    <oddFooter>&amp;R&amp;G</oddFooter>
  </headerFooter>
  <rowBreaks count="1" manualBreakCount="1">
    <brk id="65" max="10"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M55"/>
  <sheetViews>
    <sheetView showGridLines="0" view="pageBreakPreview" zoomScale="70" zoomScaleNormal="55" zoomScaleSheetLayoutView="70" workbookViewId="0">
      <selection activeCell="H24" sqref="H24"/>
    </sheetView>
  </sheetViews>
  <sheetFormatPr baseColWidth="10" defaultColWidth="11.44140625" defaultRowHeight="13.8"/>
  <cols>
    <col min="1" max="1" width="0.88671875" style="1" customWidth="1"/>
    <col min="2" max="2" width="23.6640625" style="1" customWidth="1"/>
    <col min="3" max="4" width="15.109375" style="1" customWidth="1"/>
    <col min="5" max="5" width="16.33203125" style="1" customWidth="1"/>
    <col min="6" max="6" width="15.109375" style="1" customWidth="1"/>
    <col min="7" max="7" width="17" style="1" customWidth="1"/>
    <col min="8" max="8" width="16.33203125" style="1" customWidth="1"/>
    <col min="9" max="9" width="13.33203125" style="1" customWidth="1"/>
    <col min="10" max="10" width="17.33203125" style="1" customWidth="1"/>
    <col min="11" max="11" width="14.88671875" style="1" customWidth="1"/>
    <col min="12" max="12" width="13" style="211" customWidth="1"/>
    <col min="13" max="13" width="110.6640625" style="211" customWidth="1"/>
    <col min="14" max="14" width="4.33203125" style="1" customWidth="1"/>
    <col min="15" max="16384" width="11.44140625" style="1"/>
  </cols>
  <sheetData>
    <row r="1" spans="1:13" ht="14.4" customHeight="1">
      <c r="L1" s="1"/>
      <c r="M1" s="1"/>
    </row>
    <row r="2" spans="1:13" ht="35.1" customHeight="1">
      <c r="B2" s="443" t="s">
        <v>195</v>
      </c>
      <c r="C2" s="443"/>
      <c r="D2" s="443"/>
      <c r="E2" s="443"/>
      <c r="F2" s="443"/>
      <c r="G2" s="443"/>
      <c r="H2" s="443"/>
      <c r="I2" s="443"/>
      <c r="J2" s="443"/>
      <c r="K2" s="443"/>
      <c r="L2" s="443"/>
      <c r="M2" s="443"/>
    </row>
    <row r="3" spans="1:13" ht="3" customHeight="1">
      <c r="B3" s="9"/>
      <c r="C3" s="9"/>
      <c r="D3" s="9"/>
      <c r="E3" s="9"/>
      <c r="F3" s="64"/>
      <c r="G3" s="64"/>
      <c r="H3" s="64"/>
      <c r="I3" s="64"/>
      <c r="J3" s="64"/>
      <c r="K3" s="64"/>
      <c r="L3" s="64"/>
      <c r="M3" s="64"/>
    </row>
    <row r="4" spans="1:13" ht="17.25" customHeight="1">
      <c r="B4" s="462" t="s">
        <v>75</v>
      </c>
      <c r="C4" s="463"/>
      <c r="D4" s="464"/>
      <c r="E4" s="469" t="s">
        <v>214</v>
      </c>
      <c r="F4" s="470"/>
      <c r="G4" s="470"/>
      <c r="H4" s="470"/>
      <c r="I4" s="470"/>
      <c r="J4" s="470"/>
      <c r="K4" s="470"/>
      <c r="L4" s="470"/>
      <c r="M4" s="471"/>
    </row>
    <row r="5" spans="1:13" ht="17.25" customHeight="1">
      <c r="B5" s="465" t="s">
        <v>79</v>
      </c>
      <c r="C5" s="466"/>
      <c r="D5" s="467"/>
      <c r="E5" s="472" t="s">
        <v>215</v>
      </c>
      <c r="F5" s="473"/>
      <c r="G5" s="473"/>
      <c r="H5" s="473"/>
      <c r="I5" s="473"/>
      <c r="J5" s="473"/>
      <c r="K5" s="473"/>
      <c r="L5" s="473"/>
      <c r="M5" s="474"/>
    </row>
    <row r="6" spans="1:13" ht="3" customHeight="1">
      <c r="B6" s="468"/>
      <c r="C6" s="468"/>
      <c r="D6" s="468"/>
      <c r="E6" s="468"/>
      <c r="F6" s="468"/>
      <c r="G6" s="468"/>
      <c r="H6" s="468"/>
      <c r="I6" s="468"/>
      <c r="J6" s="468"/>
      <c r="K6" s="468"/>
      <c r="L6" s="468"/>
      <c r="M6" s="468"/>
    </row>
    <row r="7" spans="1:13" s="202" customFormat="1" ht="41.4" customHeight="1">
      <c r="B7" s="455" t="s">
        <v>196</v>
      </c>
      <c r="C7" s="444" t="s">
        <v>127</v>
      </c>
      <c r="D7" s="445"/>
      <c r="E7" s="445"/>
      <c r="F7" s="445"/>
      <c r="G7" s="445"/>
      <c r="H7" s="445"/>
      <c r="I7" s="445"/>
      <c r="J7" s="445"/>
      <c r="K7" s="111" t="s">
        <v>10</v>
      </c>
      <c r="L7" s="444" t="s">
        <v>197</v>
      </c>
      <c r="M7" s="460" t="s">
        <v>198</v>
      </c>
    </row>
    <row r="8" spans="1:13" s="202" customFormat="1" ht="71.400000000000006" customHeight="1">
      <c r="B8" s="458"/>
      <c r="C8" s="110" t="s">
        <v>11</v>
      </c>
      <c r="D8" s="110" t="s">
        <v>1</v>
      </c>
      <c r="E8" s="110" t="s">
        <v>199</v>
      </c>
      <c r="F8" s="110" t="s">
        <v>129</v>
      </c>
      <c r="G8" s="110" t="s">
        <v>151</v>
      </c>
      <c r="H8" s="110" t="s">
        <v>15</v>
      </c>
      <c r="I8" s="110" t="s">
        <v>20</v>
      </c>
      <c r="J8" s="203" t="s">
        <v>152</v>
      </c>
      <c r="K8" s="203" t="s">
        <v>165</v>
      </c>
      <c r="L8" s="459"/>
      <c r="M8" s="461"/>
    </row>
    <row r="9" spans="1:13" s="204" customFormat="1" ht="23.25" customHeight="1">
      <c r="B9" s="245"/>
      <c r="C9" s="205"/>
      <c r="D9" s="205"/>
      <c r="E9" s="205"/>
      <c r="F9" s="205"/>
      <c r="G9" s="205"/>
      <c r="H9" s="205"/>
      <c r="I9" s="205"/>
      <c r="J9" s="205"/>
      <c r="K9" s="206"/>
      <c r="L9" s="207"/>
      <c r="M9" s="207"/>
    </row>
    <row r="10" spans="1:13" s="204" customFormat="1" ht="23.25" customHeight="1">
      <c r="B10" s="245"/>
      <c r="C10" s="205"/>
      <c r="D10" s="205"/>
      <c r="E10" s="205"/>
      <c r="F10" s="205"/>
      <c r="G10" s="205"/>
      <c r="H10" s="205"/>
      <c r="I10" s="205"/>
      <c r="J10" s="205"/>
      <c r="K10" s="206"/>
      <c r="L10" s="207"/>
      <c r="M10" s="207"/>
    </row>
    <row r="11" spans="1:13" s="204" customFormat="1" ht="23.25" customHeight="1">
      <c r="B11" s="245"/>
      <c r="C11" s="205"/>
      <c r="D11" s="205"/>
      <c r="E11" s="205"/>
      <c r="F11" s="205"/>
      <c r="G11" s="205"/>
      <c r="H11" s="205"/>
      <c r="I11" s="205"/>
      <c r="J11" s="205"/>
      <c r="K11" s="206"/>
      <c r="L11" s="207"/>
      <c r="M11" s="207"/>
    </row>
    <row r="12" spans="1:13" s="204" customFormat="1" ht="23.25" customHeight="1">
      <c r="B12" s="245"/>
      <c r="C12" s="205"/>
      <c r="D12" s="205"/>
      <c r="E12" s="205"/>
      <c r="F12" s="205"/>
      <c r="G12" s="205"/>
      <c r="H12" s="205"/>
      <c r="I12" s="205"/>
      <c r="J12" s="205"/>
      <c r="K12" s="206"/>
      <c r="L12" s="207"/>
      <c r="M12" s="207"/>
    </row>
    <row r="13" spans="1:13" s="204" customFormat="1" ht="23.25" customHeight="1">
      <c r="A13" s="208"/>
      <c r="B13" s="245"/>
      <c r="C13" s="205"/>
      <c r="D13" s="205"/>
      <c r="E13" s="205"/>
      <c r="F13" s="205"/>
      <c r="G13" s="205"/>
      <c r="H13" s="205"/>
      <c r="I13" s="205"/>
      <c r="J13" s="205"/>
      <c r="K13" s="206"/>
      <c r="L13" s="207"/>
      <c r="M13" s="207"/>
    </row>
    <row r="14" spans="1:13" s="204" customFormat="1" ht="23.25" customHeight="1">
      <c r="B14" s="245"/>
      <c r="C14" s="205"/>
      <c r="D14" s="205"/>
      <c r="E14" s="205"/>
      <c r="F14" s="205"/>
      <c r="G14" s="205"/>
      <c r="H14" s="205"/>
      <c r="I14" s="205"/>
      <c r="J14" s="205"/>
      <c r="K14" s="206"/>
      <c r="L14" s="207"/>
      <c r="M14" s="207"/>
    </row>
    <row r="15" spans="1:13" s="204" customFormat="1" ht="23.25" customHeight="1">
      <c r="B15" s="245"/>
      <c r="C15" s="205"/>
      <c r="D15" s="205"/>
      <c r="E15" s="205"/>
      <c r="F15" s="205"/>
      <c r="G15" s="205"/>
      <c r="H15" s="205"/>
      <c r="I15" s="205"/>
      <c r="J15" s="205"/>
      <c r="K15" s="206"/>
      <c r="L15" s="207"/>
      <c r="M15" s="207"/>
    </row>
    <row r="16" spans="1:13" s="204" customFormat="1" ht="23.25" customHeight="1">
      <c r="B16" s="245"/>
      <c r="C16" s="205"/>
      <c r="D16" s="205"/>
      <c r="E16" s="205"/>
      <c r="F16" s="205"/>
      <c r="G16" s="205"/>
      <c r="H16" s="205"/>
      <c r="I16" s="205"/>
      <c r="J16" s="205"/>
      <c r="K16" s="206"/>
      <c r="L16" s="207"/>
      <c r="M16" s="207"/>
    </row>
    <row r="17" spans="2:13" s="204" customFormat="1" ht="23.25" customHeight="1">
      <c r="B17" s="245"/>
      <c r="C17" s="205"/>
      <c r="D17" s="205"/>
      <c r="E17" s="205"/>
      <c r="F17" s="205"/>
      <c r="G17" s="205"/>
      <c r="H17" s="205"/>
      <c r="I17" s="205"/>
      <c r="J17" s="205"/>
      <c r="K17" s="206"/>
      <c r="L17" s="207"/>
      <c r="M17" s="207"/>
    </row>
    <row r="18" spans="2:13" s="204" customFormat="1" ht="23.25" customHeight="1">
      <c r="B18" s="245"/>
      <c r="C18" s="205"/>
      <c r="D18" s="205"/>
      <c r="E18" s="205"/>
      <c r="F18" s="205"/>
      <c r="G18" s="205"/>
      <c r="H18" s="205"/>
      <c r="I18" s="205"/>
      <c r="J18" s="205"/>
      <c r="K18" s="206"/>
      <c r="L18" s="207"/>
      <c r="M18" s="207"/>
    </row>
    <row r="19" spans="2:13" s="204" customFormat="1" ht="23.25" customHeight="1">
      <c r="B19" s="245"/>
      <c r="C19" s="205"/>
      <c r="D19" s="205"/>
      <c r="E19" s="205"/>
      <c r="F19" s="205"/>
      <c r="G19" s="205"/>
      <c r="H19" s="205"/>
      <c r="I19" s="205"/>
      <c r="J19" s="205"/>
      <c r="K19" s="206"/>
      <c r="L19" s="207"/>
      <c r="M19" s="207"/>
    </row>
    <row r="20" spans="2:13" s="204" customFormat="1" ht="23.25" customHeight="1">
      <c r="B20" s="245"/>
      <c r="C20" s="205"/>
      <c r="D20" s="205"/>
      <c r="E20" s="205"/>
      <c r="F20" s="205"/>
      <c r="G20" s="205"/>
      <c r="H20" s="205"/>
      <c r="I20" s="205"/>
      <c r="J20" s="205"/>
      <c r="K20" s="206"/>
      <c r="L20" s="207"/>
      <c r="M20" s="207"/>
    </row>
    <row r="21" spans="2:13" s="204" customFormat="1" ht="23.25" customHeight="1">
      <c r="B21" s="245"/>
      <c r="C21" s="205"/>
      <c r="D21" s="205"/>
      <c r="E21" s="205"/>
      <c r="F21" s="205"/>
      <c r="G21" s="205"/>
      <c r="H21" s="205"/>
      <c r="I21" s="205"/>
      <c r="J21" s="205"/>
      <c r="K21" s="206"/>
      <c r="L21" s="207"/>
      <c r="M21" s="207"/>
    </row>
    <row r="22" spans="2:13" s="204" customFormat="1" ht="23.25" customHeight="1">
      <c r="B22" s="245"/>
      <c r="C22" s="205"/>
      <c r="D22" s="205"/>
      <c r="E22" s="205"/>
      <c r="F22" s="205"/>
      <c r="G22" s="205"/>
      <c r="H22" s="205"/>
      <c r="I22" s="205"/>
      <c r="J22" s="205"/>
      <c r="K22" s="206"/>
      <c r="L22" s="207"/>
      <c r="M22" s="207"/>
    </row>
    <row r="23" spans="2:13" s="204" customFormat="1" ht="23.25" customHeight="1">
      <c r="B23" s="245"/>
      <c r="C23" s="205"/>
      <c r="D23" s="205"/>
      <c r="E23" s="205"/>
      <c r="F23" s="205"/>
      <c r="G23" s="205"/>
      <c r="H23" s="205"/>
      <c r="I23" s="205"/>
      <c r="J23" s="205"/>
      <c r="K23" s="206"/>
      <c r="L23" s="207"/>
      <c r="M23" s="207"/>
    </row>
    <row r="24" spans="2:13" s="204" customFormat="1" ht="23.25" customHeight="1">
      <c r="B24" s="245"/>
      <c r="C24" s="205"/>
      <c r="D24" s="205"/>
      <c r="E24" s="205"/>
      <c r="F24" s="205"/>
      <c r="G24" s="205"/>
      <c r="H24" s="205"/>
      <c r="I24" s="205"/>
      <c r="J24" s="205"/>
      <c r="K24" s="206"/>
      <c r="L24" s="207"/>
      <c r="M24" s="207"/>
    </row>
    <row r="25" spans="2:13" s="204" customFormat="1" ht="23.25" customHeight="1">
      <c r="B25" s="245"/>
      <c r="C25" s="205"/>
      <c r="D25" s="205"/>
      <c r="E25" s="205"/>
      <c r="F25" s="205"/>
      <c r="G25" s="205"/>
      <c r="H25" s="205"/>
      <c r="I25" s="205"/>
      <c r="J25" s="205"/>
      <c r="K25" s="206"/>
      <c r="L25" s="207"/>
      <c r="M25" s="207"/>
    </row>
    <row r="26" spans="2:13" s="204" customFormat="1" ht="23.25" customHeight="1">
      <c r="B26" s="245"/>
      <c r="C26" s="205"/>
      <c r="D26" s="205"/>
      <c r="E26" s="205"/>
      <c r="F26" s="205"/>
      <c r="G26" s="205"/>
      <c r="H26" s="205"/>
      <c r="I26" s="205"/>
      <c r="J26" s="205"/>
      <c r="K26" s="206"/>
      <c r="L26" s="207"/>
      <c r="M26" s="207"/>
    </row>
    <row r="27" spans="2:13" s="204" customFormat="1" ht="23.25" customHeight="1">
      <c r="B27" s="245"/>
      <c r="C27" s="205"/>
      <c r="D27" s="205"/>
      <c r="E27" s="205"/>
      <c r="F27" s="205"/>
      <c r="G27" s="205"/>
      <c r="H27" s="205"/>
      <c r="I27" s="205"/>
      <c r="J27" s="205"/>
      <c r="K27" s="206"/>
      <c r="L27" s="207"/>
      <c r="M27" s="207"/>
    </row>
    <row r="28" spans="2:13" s="204" customFormat="1" ht="23.25" customHeight="1">
      <c r="B28" s="245"/>
      <c r="C28" s="205"/>
      <c r="D28" s="205"/>
      <c r="E28" s="205"/>
      <c r="F28" s="205"/>
      <c r="G28" s="205"/>
      <c r="H28" s="205"/>
      <c r="I28" s="205"/>
      <c r="J28" s="205"/>
      <c r="K28" s="206"/>
      <c r="L28" s="207"/>
      <c r="M28" s="207"/>
    </row>
    <row r="29" spans="2:13" s="204" customFormat="1" ht="24.75" customHeight="1">
      <c r="B29" s="245"/>
      <c r="C29" s="209"/>
      <c r="D29" s="209"/>
      <c r="E29" s="209"/>
      <c r="F29" s="209"/>
      <c r="G29" s="209"/>
      <c r="H29" s="209"/>
      <c r="I29" s="209"/>
      <c r="J29" s="209"/>
      <c r="K29" s="206"/>
      <c r="L29" s="207"/>
      <c r="M29" s="207"/>
    </row>
    <row r="30" spans="2:13" s="204" customFormat="1" ht="24.75" customHeight="1">
      <c r="B30" s="246"/>
      <c r="C30" s="247"/>
      <c r="D30" s="247"/>
      <c r="E30" s="247"/>
      <c r="F30" s="247"/>
      <c r="G30" s="247"/>
      <c r="H30" s="247"/>
      <c r="I30" s="247"/>
      <c r="J30" s="247"/>
      <c r="K30" s="206"/>
      <c r="L30" s="207"/>
      <c r="M30" s="207"/>
    </row>
    <row r="31" spans="2:13">
      <c r="B31" s="210"/>
    </row>
    <row r="32" spans="2:13">
      <c r="B32" s="212"/>
      <c r="K32" s="14"/>
      <c r="L32" s="213"/>
      <c r="M32" s="213"/>
    </row>
    <row r="33" spans="2:13">
      <c r="B33" s="214"/>
      <c r="K33" s="16"/>
      <c r="L33" s="215"/>
      <c r="M33" s="215"/>
    </row>
    <row r="34" spans="2:13">
      <c r="B34" s="210"/>
    </row>
    <row r="35" spans="2:13">
      <c r="B35" s="210"/>
    </row>
    <row r="36" spans="2:13">
      <c r="B36" s="210"/>
    </row>
    <row r="37" spans="2:13">
      <c r="B37" s="210"/>
    </row>
    <row r="38" spans="2:13">
      <c r="B38" s="210"/>
    </row>
    <row r="39" spans="2:13">
      <c r="B39" s="210"/>
    </row>
    <row r="40" spans="2:13">
      <c r="B40" s="210"/>
    </row>
    <row r="41" spans="2:13">
      <c r="B41" s="210"/>
    </row>
    <row r="42" spans="2:13">
      <c r="B42" s="210"/>
    </row>
    <row r="43" spans="2:13">
      <c r="B43" s="210"/>
    </row>
    <row r="44" spans="2:13">
      <c r="B44" s="210"/>
    </row>
    <row r="45" spans="2:13">
      <c r="B45" s="210"/>
    </row>
    <row r="46" spans="2:13">
      <c r="B46" s="210"/>
    </row>
    <row r="47" spans="2:13">
      <c r="B47" s="210"/>
    </row>
    <row r="48" spans="2:13">
      <c r="B48" s="210"/>
    </row>
    <row r="49" spans="2:2">
      <c r="B49" s="210"/>
    </row>
    <row r="50" spans="2:2">
      <c r="B50" s="210"/>
    </row>
    <row r="51" spans="2:2">
      <c r="B51" s="210"/>
    </row>
    <row r="52" spans="2:2">
      <c r="B52" s="210"/>
    </row>
    <row r="53" spans="2:2">
      <c r="B53" s="210"/>
    </row>
    <row r="54" spans="2:2">
      <c r="B54" s="210"/>
    </row>
    <row r="55" spans="2:2">
      <c r="B55" s="210"/>
    </row>
  </sheetData>
  <dataConsolidate/>
  <mergeCells count="10">
    <mergeCell ref="B7:B8"/>
    <mergeCell ref="C7:J7"/>
    <mergeCell ref="L7:L8"/>
    <mergeCell ref="M7:M8"/>
    <mergeCell ref="B2:M2"/>
    <mergeCell ref="B4:D4"/>
    <mergeCell ref="B5:D5"/>
    <mergeCell ref="B6:M6"/>
    <mergeCell ref="E4:M4"/>
    <mergeCell ref="E5:M5"/>
  </mergeCells>
  <printOptions horizontalCentered="1"/>
  <pageMargins left="0.39370078740157483" right="0.39370078740157483" top="1.3779527559055118" bottom="0.86614173228346458" header="0.39370078740157483" footer="0.59055118110236227"/>
  <pageSetup scale="46" fitToHeight="0" orientation="landscape" r:id="rId1"/>
  <headerFooter scaleWithDoc="0">
    <oddHeader>&amp;L&amp;G&amp;R
&amp;G</oddHead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X1243"/>
  <sheetViews>
    <sheetView showGridLines="0" view="pageBreakPreview" zoomScale="85" zoomScaleNormal="70" zoomScaleSheetLayoutView="85" workbookViewId="0">
      <selection activeCell="I13" sqref="I13:L13"/>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483" t="s">
        <v>214</v>
      </c>
      <c r="G5" s="484"/>
      <c r="H5" s="484"/>
      <c r="I5" s="484"/>
      <c r="J5" s="484"/>
      <c r="K5" s="484"/>
      <c r="L5" s="484"/>
    </row>
    <row r="6" spans="2:12" ht="20.100000000000001" customHeight="1">
      <c r="B6" s="485" t="s">
        <v>79</v>
      </c>
      <c r="C6" s="485"/>
      <c r="D6" s="485"/>
      <c r="E6" s="485"/>
      <c r="F6" s="486" t="s">
        <v>215</v>
      </c>
      <c r="G6" s="487"/>
      <c r="H6" s="487"/>
      <c r="I6" s="487"/>
      <c r="J6" s="487"/>
      <c r="K6" s="487"/>
      <c r="L6" s="487"/>
    </row>
    <row r="7" spans="2:12" ht="3" customHeight="1">
      <c r="B7" s="167"/>
      <c r="C7" s="167"/>
      <c r="D7" s="167"/>
      <c r="E7" s="167"/>
      <c r="F7" s="167"/>
      <c r="G7" s="167"/>
      <c r="H7" s="167"/>
      <c r="I7" s="168"/>
      <c r="J7" s="168"/>
      <c r="K7" s="168"/>
      <c r="L7" s="168"/>
    </row>
    <row r="8" spans="2:12" ht="22.95" customHeight="1">
      <c r="B8" s="488" t="s">
        <v>173</v>
      </c>
      <c r="C8" s="488"/>
      <c r="D8" s="488"/>
      <c r="E8" s="488"/>
      <c r="F8" s="489" t="s">
        <v>221</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54043983</v>
      </c>
      <c r="C13" s="328">
        <v>54043983</v>
      </c>
      <c r="D13" s="328">
        <v>41317171</v>
      </c>
      <c r="E13" s="328">
        <v>463875.0400000001</v>
      </c>
      <c r="F13" s="328">
        <v>38810083.360000007</v>
      </c>
      <c r="G13" s="328">
        <v>38810083.360000007</v>
      </c>
      <c r="H13" s="328">
        <v>38810083.360000007</v>
      </c>
      <c r="I13" s="327">
        <f>+F13/B13</f>
        <v>0.71812033839178746</v>
      </c>
      <c r="J13" s="327">
        <f>+F13/C13</f>
        <v>0.71812033839178746</v>
      </c>
      <c r="K13" s="327">
        <f>+G13/B13</f>
        <v>0.71812033839178746</v>
      </c>
      <c r="L13" s="327">
        <f>(G13+E13)/C13</f>
        <v>0.72670362582269343</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24.6" customHeight="1">
      <c r="B51" s="476" t="s">
        <v>271</v>
      </c>
      <c r="C51" s="477"/>
      <c r="D51" s="477"/>
      <c r="E51" s="477"/>
      <c r="F51" s="477"/>
      <c r="G51" s="477"/>
      <c r="H51" s="477"/>
      <c r="I51" s="477"/>
      <c r="J51" s="477"/>
      <c r="K51" s="477"/>
      <c r="L51" s="478"/>
    </row>
    <row r="52" spans="2:12">
      <c r="B52" s="185"/>
      <c r="C52" s="186"/>
      <c r="D52" s="186"/>
      <c r="E52" s="185"/>
      <c r="F52" s="185"/>
      <c r="H52" s="185"/>
    </row>
    <row r="53" spans="2:12">
      <c r="C53" s="187"/>
      <c r="D53" s="187"/>
      <c r="E53" s="188"/>
      <c r="F53" s="188"/>
    </row>
    <row r="54" spans="2:12">
      <c r="C54" s="189"/>
      <c r="D54" s="189"/>
      <c r="E54" s="189"/>
      <c r="F54" s="189"/>
    </row>
    <row r="1190" spans="24:24">
      <c r="X1190" s="190"/>
    </row>
    <row r="1195" spans="24:24">
      <c r="X1195" s="190"/>
    </row>
    <row r="1196" spans="24:24">
      <c r="X1196" s="190"/>
    </row>
    <row r="1243" spans="24:24">
      <c r="X1243" s="190"/>
    </row>
  </sheetData>
  <sheetProtection formatColumns="0" formatRows="0"/>
  <mergeCells count="13">
    <mergeCell ref="B50:L50"/>
    <mergeCell ref="B51:L51"/>
    <mergeCell ref="B2:L2"/>
    <mergeCell ref="B3:L3"/>
    <mergeCell ref="B5:E5"/>
    <mergeCell ref="F5:L5"/>
    <mergeCell ref="B6:E6"/>
    <mergeCell ref="F6:L6"/>
    <mergeCell ref="B8:E8"/>
    <mergeCell ref="F8:L8"/>
    <mergeCell ref="B10:L10"/>
    <mergeCell ref="B11:H11"/>
    <mergeCell ref="I11:L11"/>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B1:X1234"/>
  <sheetViews>
    <sheetView showGridLines="0" view="pageBreakPreview" topLeftCell="A55" zoomScale="70" zoomScaleNormal="70" zoomScaleSheetLayoutView="70" workbookViewId="0">
      <selection activeCell="H69" sqref="H69"/>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501" t="s">
        <v>214</v>
      </c>
      <c r="G5" s="502"/>
      <c r="H5" s="502"/>
      <c r="I5" s="502"/>
      <c r="J5" s="502"/>
      <c r="K5" s="502"/>
      <c r="L5" s="502"/>
    </row>
    <row r="6" spans="2:12" ht="20.100000000000001" customHeight="1">
      <c r="B6" s="485" t="s">
        <v>79</v>
      </c>
      <c r="C6" s="485"/>
      <c r="D6" s="485"/>
      <c r="E6" s="485"/>
      <c r="F6" s="503" t="s">
        <v>215</v>
      </c>
      <c r="G6" s="504"/>
      <c r="H6" s="504"/>
      <c r="I6" s="504"/>
      <c r="J6" s="504"/>
      <c r="K6" s="504"/>
      <c r="L6" s="504"/>
    </row>
    <row r="7" spans="2:12" ht="3" customHeight="1">
      <c r="B7" s="167"/>
      <c r="C7" s="167"/>
      <c r="D7" s="167"/>
      <c r="E7" s="167"/>
      <c r="F7" s="167"/>
      <c r="G7" s="167"/>
      <c r="H7" s="167"/>
      <c r="I7" s="168"/>
      <c r="J7" s="168"/>
      <c r="K7" s="168"/>
      <c r="L7" s="168"/>
    </row>
    <row r="8" spans="2:12" ht="22.95" customHeight="1">
      <c r="B8" s="488" t="s">
        <v>173</v>
      </c>
      <c r="C8" s="488"/>
      <c r="D8" s="488"/>
      <c r="E8" s="488"/>
      <c r="F8" s="489" t="s">
        <v>216</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1341463810</v>
      </c>
      <c r="C13" s="328">
        <v>1341463810.0000002</v>
      </c>
      <c r="D13" s="328">
        <v>1003317411.0000002</v>
      </c>
      <c r="E13" s="328">
        <v>164587008.13000005</v>
      </c>
      <c r="F13" s="328">
        <v>692080472.06999993</v>
      </c>
      <c r="G13" s="328">
        <v>692080472.06999993</v>
      </c>
      <c r="H13" s="328">
        <v>682660117.02999985</v>
      </c>
      <c r="I13" s="327">
        <f>+F13/B13</f>
        <v>0.51591438167087034</v>
      </c>
      <c r="J13" s="327">
        <f>+F13/C13</f>
        <v>0.51591438167087023</v>
      </c>
      <c r="K13" s="327">
        <f>+G13/B13</f>
        <v>0.51591438167087034</v>
      </c>
      <c r="L13" s="327">
        <f>(G13+E13)/C13</f>
        <v>0.63860647884343591</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28.5" customHeight="1">
      <c r="B51" s="380"/>
      <c r="C51" s="380"/>
      <c r="D51" s="380"/>
      <c r="E51" s="380"/>
      <c r="F51" s="380"/>
      <c r="G51" s="380"/>
      <c r="H51" s="380"/>
      <c r="I51" s="380"/>
      <c r="J51" s="380"/>
      <c r="K51" s="380"/>
      <c r="L51" s="380"/>
    </row>
    <row r="52" spans="2:12" s="172" customFormat="1" ht="28.5" customHeight="1">
      <c r="B52" s="380"/>
      <c r="C52" s="380"/>
      <c r="D52" s="380"/>
      <c r="E52" s="380"/>
      <c r="F52" s="380"/>
      <c r="G52" s="380"/>
      <c r="H52" s="380"/>
      <c r="I52" s="380"/>
      <c r="J52" s="380"/>
      <c r="K52" s="380"/>
      <c r="L52" s="380"/>
    </row>
    <row r="53" spans="2:12" s="172" customFormat="1" ht="363.75" customHeight="1">
      <c r="B53" s="492" t="s">
        <v>1308</v>
      </c>
      <c r="C53" s="493"/>
      <c r="D53" s="493"/>
      <c r="E53" s="493"/>
      <c r="F53" s="493"/>
      <c r="G53" s="493"/>
      <c r="H53" s="493"/>
      <c r="I53" s="493"/>
      <c r="J53" s="493"/>
      <c r="K53" s="493"/>
      <c r="L53" s="494"/>
    </row>
    <row r="54" spans="2:12" s="172" customFormat="1" ht="363.75" customHeight="1">
      <c r="B54" s="498"/>
      <c r="C54" s="499"/>
      <c r="D54" s="499"/>
      <c r="E54" s="499"/>
      <c r="F54" s="499"/>
      <c r="G54" s="499"/>
      <c r="H54" s="499"/>
      <c r="I54" s="499"/>
      <c r="J54" s="499"/>
      <c r="K54" s="499"/>
      <c r="L54" s="500"/>
    </row>
    <row r="55" spans="2:12" s="172" customFormat="1" ht="363.75" customHeight="1">
      <c r="B55" s="498"/>
      <c r="C55" s="499"/>
      <c r="D55" s="499"/>
      <c r="E55" s="499"/>
      <c r="F55" s="499"/>
      <c r="G55" s="499"/>
      <c r="H55" s="499"/>
      <c r="I55" s="499"/>
      <c r="J55" s="499"/>
      <c r="K55" s="499"/>
      <c r="L55" s="500"/>
    </row>
    <row r="56" spans="2:12" s="172" customFormat="1" ht="363.75" customHeight="1">
      <c r="B56" s="498"/>
      <c r="C56" s="499"/>
      <c r="D56" s="499"/>
      <c r="E56" s="499"/>
      <c r="F56" s="499"/>
      <c r="G56" s="499"/>
      <c r="H56" s="499"/>
      <c r="I56" s="499"/>
      <c r="J56" s="499"/>
      <c r="K56" s="499"/>
      <c r="L56" s="500"/>
    </row>
    <row r="57" spans="2:12" s="172" customFormat="1" ht="84" customHeight="1">
      <c r="B57" s="498"/>
      <c r="C57" s="499"/>
      <c r="D57" s="499"/>
      <c r="E57" s="499"/>
      <c r="F57" s="499"/>
      <c r="G57" s="499"/>
      <c r="H57" s="499"/>
      <c r="I57" s="499"/>
      <c r="J57" s="499"/>
      <c r="K57" s="499"/>
      <c r="L57" s="500"/>
    </row>
    <row r="58" spans="2:12" s="172" customFormat="1" ht="177" customHeight="1">
      <c r="B58" s="498"/>
      <c r="C58" s="499"/>
      <c r="D58" s="499"/>
      <c r="E58" s="499"/>
      <c r="F58" s="499"/>
      <c r="G58" s="499"/>
      <c r="H58" s="499"/>
      <c r="I58" s="499"/>
      <c r="J58" s="499"/>
      <c r="K58" s="499"/>
      <c r="L58" s="500"/>
    </row>
    <row r="59" spans="2:12" ht="304.2" customHeight="1">
      <c r="B59" s="492" t="s">
        <v>1309</v>
      </c>
      <c r="C59" s="493"/>
      <c r="D59" s="493"/>
      <c r="E59" s="493"/>
      <c r="F59" s="493"/>
      <c r="G59" s="493"/>
      <c r="H59" s="493"/>
      <c r="I59" s="493"/>
      <c r="J59" s="493"/>
      <c r="K59" s="493"/>
      <c r="L59" s="494"/>
    </row>
    <row r="60" spans="2:12" ht="409.6" customHeight="1">
      <c r="B60" s="495" t="s">
        <v>1310</v>
      </c>
      <c r="C60" s="496"/>
      <c r="D60" s="496"/>
      <c r="E60" s="496"/>
      <c r="F60" s="496"/>
      <c r="G60" s="496"/>
      <c r="H60" s="496"/>
      <c r="I60" s="496"/>
      <c r="J60" s="496"/>
      <c r="K60" s="496"/>
      <c r="L60" s="497"/>
    </row>
    <row r="1181" spans="24:24">
      <c r="X1181" s="190"/>
    </row>
    <row r="1186" spans="24:24">
      <c r="X1186" s="190"/>
    </row>
    <row r="1187" spans="24:24">
      <c r="X1187" s="190"/>
    </row>
    <row r="1234" spans="24:24">
      <c r="X1234" s="190"/>
    </row>
  </sheetData>
  <sheetProtection formatColumns="0" formatRows="0"/>
  <mergeCells count="15">
    <mergeCell ref="B8:E8"/>
    <mergeCell ref="F8:L8"/>
    <mergeCell ref="B10:L10"/>
    <mergeCell ref="B2:L2"/>
    <mergeCell ref="B3:L3"/>
    <mergeCell ref="B5:E5"/>
    <mergeCell ref="F5:L5"/>
    <mergeCell ref="B6:E6"/>
    <mergeCell ref="F6:L6"/>
    <mergeCell ref="B59:L59"/>
    <mergeCell ref="B60:L60"/>
    <mergeCell ref="B11:H11"/>
    <mergeCell ref="I11:L11"/>
    <mergeCell ref="B50:L50"/>
    <mergeCell ref="B53:L58"/>
  </mergeCells>
  <printOptions horizontalCentered="1"/>
  <pageMargins left="0.39370078740157483" right="0.39370078740157483" top="1.3779527559055118" bottom="0.86614173228346458" header="0.39370078740157483" footer="0.59055118110236227"/>
  <pageSetup scale="60" fitToHeight="0" orientation="landscape" r:id="rId1"/>
  <headerFooter scaleWithDoc="0">
    <oddHeader>&amp;L&amp;G&amp;R
&amp;G</oddHeader>
    <oddFooter>&amp;R&amp;G</oddFooter>
  </headerFooter>
  <rowBreaks count="1" manualBreakCount="1">
    <brk id="57" max="11"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X1243"/>
  <sheetViews>
    <sheetView showGridLines="0" view="pageBreakPreview" zoomScale="70" zoomScaleNormal="70" zoomScaleSheetLayoutView="70" workbookViewId="0">
      <selection activeCell="I13" sqref="I13:L13"/>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501" t="s">
        <v>214</v>
      </c>
      <c r="G5" s="502"/>
      <c r="H5" s="502"/>
      <c r="I5" s="502"/>
      <c r="J5" s="502"/>
      <c r="K5" s="502"/>
      <c r="L5" s="502"/>
    </row>
    <row r="6" spans="2:12" ht="20.100000000000001" customHeight="1">
      <c r="B6" s="485" t="s">
        <v>79</v>
      </c>
      <c r="C6" s="485"/>
      <c r="D6" s="485"/>
      <c r="E6" s="485"/>
      <c r="F6" s="503" t="s">
        <v>215</v>
      </c>
      <c r="G6" s="504"/>
      <c r="H6" s="504"/>
      <c r="I6" s="504"/>
      <c r="J6" s="504"/>
      <c r="K6" s="504"/>
      <c r="L6" s="504"/>
    </row>
    <row r="7" spans="2:12" ht="3" customHeight="1">
      <c r="B7" s="167"/>
      <c r="C7" s="167"/>
      <c r="D7" s="167"/>
      <c r="E7" s="167"/>
      <c r="F7" s="167"/>
      <c r="G7" s="167"/>
      <c r="H7" s="167"/>
      <c r="I7" s="168"/>
      <c r="J7" s="168"/>
      <c r="K7" s="168"/>
      <c r="L7" s="168"/>
    </row>
    <row r="8" spans="2:12" ht="22.95" customHeight="1">
      <c r="B8" s="488" t="s">
        <v>173</v>
      </c>
      <c r="C8" s="488"/>
      <c r="D8" s="488"/>
      <c r="E8" s="488"/>
      <c r="F8" s="489" t="s">
        <v>217</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294739614</v>
      </c>
      <c r="C13" s="328">
        <v>294739614</v>
      </c>
      <c r="D13" s="328">
        <v>225078549</v>
      </c>
      <c r="E13" s="328">
        <v>20221694.91</v>
      </c>
      <c r="F13" s="328">
        <v>184811764.22</v>
      </c>
      <c r="G13" s="328">
        <v>184811764.22</v>
      </c>
      <c r="H13" s="328">
        <v>183576264.22</v>
      </c>
      <c r="I13" s="327">
        <f>+F13/B13</f>
        <v>0.62703401728686525</v>
      </c>
      <c r="J13" s="327">
        <f>+F13/C13</f>
        <v>0.62703401728686525</v>
      </c>
      <c r="K13" s="327">
        <f>+G13/B13</f>
        <v>0.62703401728686525</v>
      </c>
      <c r="L13" s="327">
        <f>(G13+E13)/C13</f>
        <v>0.69564269406283474</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157.80000000000001" customHeight="1">
      <c r="B51" s="505" t="s">
        <v>231</v>
      </c>
      <c r="C51" s="506"/>
      <c r="D51" s="506"/>
      <c r="E51" s="506"/>
      <c r="F51" s="506"/>
      <c r="G51" s="506"/>
      <c r="H51" s="506"/>
      <c r="I51" s="506"/>
      <c r="J51" s="506"/>
      <c r="K51" s="506"/>
      <c r="L51" s="507"/>
    </row>
    <row r="52" spans="2:12">
      <c r="B52" s="185"/>
      <c r="C52" s="186"/>
      <c r="D52" s="186"/>
      <c r="E52" s="185"/>
      <c r="F52" s="185"/>
      <c r="H52" s="185"/>
    </row>
    <row r="53" spans="2:12">
      <c r="C53" s="187"/>
      <c r="D53" s="187"/>
      <c r="E53" s="188"/>
      <c r="F53" s="188"/>
    </row>
    <row r="54" spans="2:12">
      <c r="C54" s="189"/>
      <c r="D54" s="189"/>
      <c r="E54" s="189"/>
      <c r="F54" s="189"/>
    </row>
    <row r="1190" spans="24:24">
      <c r="X1190" s="190"/>
    </row>
    <row r="1195" spans="24:24">
      <c r="X1195" s="190"/>
    </row>
    <row r="1196" spans="24:24">
      <c r="X1196" s="190"/>
    </row>
    <row r="1243" spans="24:24">
      <c r="X1243" s="190"/>
    </row>
  </sheetData>
  <sheetProtection formatColumns="0" formatRows="0"/>
  <mergeCells count="13">
    <mergeCell ref="B2:L2"/>
    <mergeCell ref="B3:L3"/>
    <mergeCell ref="B5:E5"/>
    <mergeCell ref="F5:L5"/>
    <mergeCell ref="B6:E6"/>
    <mergeCell ref="F6:L6"/>
    <mergeCell ref="B51:L51"/>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B1:X1146"/>
  <sheetViews>
    <sheetView showGridLines="0" view="pageBreakPreview" topLeftCell="A8" zoomScale="70" zoomScaleNormal="70" zoomScaleSheetLayoutView="70" workbookViewId="0">
      <selection activeCell="I13" sqref="I13:L13"/>
    </sheetView>
  </sheetViews>
  <sheetFormatPr baseColWidth="10" defaultColWidth="11.44140625" defaultRowHeight="13.8"/>
  <cols>
    <col min="1" max="1" width="0.88671875" style="165" customWidth="1"/>
    <col min="2" max="2" width="19.109375" style="165" customWidth="1"/>
    <col min="3" max="4" width="17" style="165" customWidth="1"/>
    <col min="5" max="5" width="18.33203125" style="165" customWidth="1"/>
    <col min="6" max="7" width="18.5546875" style="165" customWidth="1"/>
    <col min="8" max="8" width="19.44140625" style="165" customWidth="1"/>
    <col min="9" max="9" width="23.33203125" style="165" customWidth="1"/>
    <col min="10" max="10" width="21.33203125" style="165" customWidth="1"/>
    <col min="11" max="11" width="18.33203125" style="165" customWidth="1"/>
    <col min="12" max="12" width="29.6640625" style="165" customWidth="1"/>
    <col min="13" max="13" width="3.6640625" style="165" customWidth="1"/>
    <col min="14" max="14" width="0" style="165" hidden="1" customWidth="1"/>
    <col min="15" max="24" width="11.44140625" style="165" hidden="1" customWidth="1"/>
    <col min="25" max="16384" width="11.44140625" style="165"/>
  </cols>
  <sheetData>
    <row r="1" spans="2:12" ht="14.4" customHeight="1"/>
    <row r="2" spans="2:12" ht="25.35" customHeight="1">
      <c r="B2" s="479" t="s">
        <v>170</v>
      </c>
      <c r="C2" s="479"/>
      <c r="D2" s="479"/>
      <c r="E2" s="479"/>
      <c r="F2" s="479"/>
      <c r="G2" s="479"/>
      <c r="H2" s="479"/>
      <c r="I2" s="479"/>
      <c r="J2" s="479"/>
      <c r="K2" s="479"/>
      <c r="L2" s="479"/>
    </row>
    <row r="3" spans="2:12" ht="25.35" hidden="1" customHeight="1">
      <c r="B3" s="480" t="s">
        <v>171</v>
      </c>
      <c r="C3" s="481"/>
      <c r="D3" s="481"/>
      <c r="E3" s="481"/>
      <c r="F3" s="481"/>
      <c r="G3" s="481"/>
      <c r="H3" s="481"/>
      <c r="I3" s="481"/>
      <c r="J3" s="481"/>
      <c r="K3" s="481"/>
      <c r="L3" s="481"/>
    </row>
    <row r="4" spans="2:12" ht="1.5" customHeight="1">
      <c r="B4" s="166"/>
      <c r="C4" s="166"/>
      <c r="D4" s="166"/>
      <c r="E4" s="166"/>
      <c r="F4" s="166"/>
      <c r="G4" s="166"/>
      <c r="H4" s="166"/>
      <c r="I4" s="166"/>
      <c r="J4" s="166"/>
      <c r="K4" s="166"/>
      <c r="L4" s="166"/>
    </row>
    <row r="5" spans="2:12" ht="20.100000000000001" customHeight="1">
      <c r="B5" s="482" t="s">
        <v>172</v>
      </c>
      <c r="C5" s="482"/>
      <c r="D5" s="482"/>
      <c r="E5" s="482"/>
      <c r="F5" s="483" t="s">
        <v>214</v>
      </c>
      <c r="G5" s="484"/>
      <c r="H5" s="484"/>
      <c r="I5" s="484"/>
      <c r="J5" s="484"/>
      <c r="K5" s="484"/>
      <c r="L5" s="484"/>
    </row>
    <row r="6" spans="2:12" ht="20.100000000000001" customHeight="1">
      <c r="B6" s="485" t="s">
        <v>79</v>
      </c>
      <c r="C6" s="485"/>
      <c r="D6" s="485"/>
      <c r="E6" s="485"/>
      <c r="F6" s="486" t="s">
        <v>215</v>
      </c>
      <c r="G6" s="487"/>
      <c r="H6" s="487"/>
      <c r="I6" s="487"/>
      <c r="J6" s="487"/>
      <c r="K6" s="487"/>
      <c r="L6" s="487"/>
    </row>
    <row r="7" spans="2:12" ht="3" customHeight="1">
      <c r="B7" s="167"/>
      <c r="C7" s="167"/>
      <c r="D7" s="167"/>
      <c r="E7" s="167"/>
      <c r="F7" s="167"/>
      <c r="G7" s="167"/>
      <c r="H7" s="167"/>
      <c r="I7" s="168"/>
      <c r="J7" s="168"/>
      <c r="K7" s="168"/>
      <c r="L7" s="168"/>
    </row>
    <row r="8" spans="2:12" ht="22.95" customHeight="1">
      <c r="B8" s="488" t="s">
        <v>173</v>
      </c>
      <c r="C8" s="488"/>
      <c r="D8" s="488"/>
      <c r="E8" s="488"/>
      <c r="F8" s="489" t="s">
        <v>222</v>
      </c>
      <c r="G8" s="489"/>
      <c r="H8" s="489"/>
      <c r="I8" s="489"/>
      <c r="J8" s="489"/>
      <c r="K8" s="489"/>
      <c r="L8" s="489"/>
    </row>
    <row r="9" spans="2:12" ht="6" customHeight="1">
      <c r="B9" s="167"/>
      <c r="C9" s="167"/>
      <c r="D9" s="167"/>
      <c r="E9" s="167"/>
      <c r="F9" s="167"/>
      <c r="G9" s="167"/>
      <c r="H9" s="167"/>
      <c r="I9" s="168"/>
      <c r="J9" s="168"/>
      <c r="K9" s="168"/>
      <c r="L9" s="168"/>
    </row>
    <row r="10" spans="2:12" ht="15" customHeight="1">
      <c r="B10" s="490" t="s">
        <v>174</v>
      </c>
      <c r="C10" s="490"/>
      <c r="D10" s="490"/>
      <c r="E10" s="490"/>
      <c r="F10" s="490"/>
      <c r="G10" s="490"/>
      <c r="H10" s="490"/>
      <c r="I10" s="490"/>
      <c r="J10" s="490"/>
      <c r="K10" s="490"/>
      <c r="L10" s="490"/>
    </row>
    <row r="11" spans="2:12" ht="33" customHeight="1">
      <c r="B11" s="491" t="s">
        <v>127</v>
      </c>
      <c r="C11" s="490"/>
      <c r="D11" s="490"/>
      <c r="E11" s="490"/>
      <c r="F11" s="490"/>
      <c r="G11" s="490"/>
      <c r="H11" s="490"/>
      <c r="I11" s="491" t="s">
        <v>133</v>
      </c>
      <c r="J11" s="491"/>
      <c r="K11" s="491"/>
      <c r="L11" s="491"/>
    </row>
    <row r="12" spans="2:12" ht="58.2" customHeight="1">
      <c r="B12" s="62" t="s">
        <v>175</v>
      </c>
      <c r="C12" s="62" t="s">
        <v>80</v>
      </c>
      <c r="D12" s="62" t="s">
        <v>204</v>
      </c>
      <c r="E12" s="62" t="s">
        <v>176</v>
      </c>
      <c r="F12" s="62" t="s">
        <v>177</v>
      </c>
      <c r="G12" s="62" t="s">
        <v>178</v>
      </c>
      <c r="H12" s="62" t="s">
        <v>179</v>
      </c>
      <c r="I12" s="191" t="s">
        <v>180</v>
      </c>
      <c r="J12" s="191" t="s">
        <v>181</v>
      </c>
      <c r="K12" s="191" t="s">
        <v>182</v>
      </c>
      <c r="L12" s="191" t="s">
        <v>203</v>
      </c>
    </row>
    <row r="13" spans="2:12" s="226" customFormat="1" ht="40.950000000000003" customHeight="1">
      <c r="B13" s="328">
        <v>15352034</v>
      </c>
      <c r="C13" s="328">
        <v>15352034</v>
      </c>
      <c r="D13" s="328">
        <v>10368838</v>
      </c>
      <c r="E13" s="328">
        <v>24539.91</v>
      </c>
      <c r="F13" s="328">
        <v>18960.09</v>
      </c>
      <c r="G13" s="328">
        <v>18960.09</v>
      </c>
      <c r="H13" s="328">
        <v>18960.09</v>
      </c>
      <c r="I13" s="329">
        <f>+F13/B13</f>
        <v>1.2350213658984862E-3</v>
      </c>
      <c r="J13" s="329">
        <f>+F13/C13</f>
        <v>1.2350213658984862E-3</v>
      </c>
      <c r="K13" s="329">
        <f>+G13/B13</f>
        <v>1.2350213658984862E-3</v>
      </c>
      <c r="L13" s="329">
        <f>(G13+E13)/C13</f>
        <v>2.8335007595736176E-3</v>
      </c>
    </row>
    <row r="14" spans="2:12" s="172" customFormat="1" ht="15" hidden="1" customHeight="1">
      <c r="B14" s="169"/>
      <c r="C14" s="170"/>
      <c r="D14" s="170"/>
      <c r="E14" s="170"/>
      <c r="F14" s="170"/>
      <c r="G14" s="171"/>
      <c r="H14" s="171"/>
      <c r="I14" s="171"/>
      <c r="J14" s="171"/>
      <c r="K14" s="171"/>
      <c r="L14" s="171"/>
    </row>
    <row r="15" spans="2:12" s="172" customFormat="1" ht="36" hidden="1" customHeight="1">
      <c r="B15" s="173"/>
      <c r="C15" s="174"/>
      <c r="D15" s="174"/>
      <c r="E15" s="174"/>
      <c r="F15" s="174"/>
      <c r="G15" s="175"/>
      <c r="H15" s="175"/>
      <c r="I15" s="175" t="str">
        <f>IFERROR((#REF!/#REF!)*100,"")</f>
        <v/>
      </c>
      <c r="J15" s="175" t="str">
        <f>IFERROR((#REF!/#REF!)*100,"")</f>
        <v/>
      </c>
      <c r="K15" s="175" t="str">
        <f>IFERROR((#REF!/#REF!)*100,"")</f>
        <v/>
      </c>
      <c r="L15" s="175" t="str">
        <f>IFERROR((#REF!/#REF!)*100,"")</f>
        <v/>
      </c>
    </row>
    <row r="16" spans="2:12" s="172" customFormat="1" ht="36" hidden="1" customHeight="1">
      <c r="B16" s="173"/>
      <c r="C16" s="174"/>
      <c r="D16" s="174"/>
      <c r="E16" s="174"/>
      <c r="F16" s="174"/>
      <c r="G16" s="175"/>
      <c r="H16" s="175"/>
      <c r="I16" s="175" t="str">
        <f>IFERROR((#REF!/#REF!)*100,"")</f>
        <v/>
      </c>
      <c r="J16" s="175" t="str">
        <f>IFERROR((#REF!/#REF!)*100,"")</f>
        <v/>
      </c>
      <c r="K16" s="175" t="str">
        <f>IFERROR((#REF!/#REF!)*100,"")</f>
        <v/>
      </c>
      <c r="L16" s="175" t="str">
        <f>IFERROR((#REF!/#REF!)*100,"")</f>
        <v/>
      </c>
    </row>
    <row r="17" spans="2:12" s="172" customFormat="1" ht="36" hidden="1" customHeight="1">
      <c r="B17" s="173"/>
      <c r="C17" s="174"/>
      <c r="D17" s="174"/>
      <c r="E17" s="174"/>
      <c r="F17" s="174"/>
      <c r="G17" s="175"/>
      <c r="H17" s="175"/>
      <c r="I17" s="175" t="str">
        <f>IFERROR((#REF!/#REF!)*100,"")</f>
        <v/>
      </c>
      <c r="J17" s="175" t="str">
        <f>IFERROR((#REF!/#REF!)*100,"")</f>
        <v/>
      </c>
      <c r="K17" s="175" t="str">
        <f>IFERROR((#REF!/#REF!)*100,"")</f>
        <v/>
      </c>
      <c r="L17" s="175" t="str">
        <f>IFERROR((#REF!/#REF!)*100,"")</f>
        <v/>
      </c>
    </row>
    <row r="18" spans="2:12" s="172" customFormat="1" ht="36" hidden="1" customHeight="1">
      <c r="B18" s="173"/>
      <c r="C18" s="174"/>
      <c r="D18" s="174"/>
      <c r="E18" s="174"/>
      <c r="F18" s="174"/>
      <c r="G18" s="175"/>
      <c r="H18" s="175"/>
      <c r="I18" s="175" t="str">
        <f>IFERROR((#REF!/#REF!)*100,"")</f>
        <v/>
      </c>
      <c r="J18" s="175" t="str">
        <f>IFERROR((#REF!/#REF!)*100,"")</f>
        <v/>
      </c>
      <c r="K18" s="175" t="str">
        <f>IFERROR((#REF!/#REF!)*100,"")</f>
        <v/>
      </c>
      <c r="L18" s="175" t="str">
        <f>IFERROR((#REF!/#REF!)*100,"")</f>
        <v/>
      </c>
    </row>
    <row r="19" spans="2:12" s="172" customFormat="1" ht="36" hidden="1" customHeight="1">
      <c r="B19" s="173"/>
      <c r="C19" s="174"/>
      <c r="D19" s="174"/>
      <c r="E19" s="174"/>
      <c r="F19" s="174"/>
      <c r="G19" s="175"/>
      <c r="H19" s="175"/>
      <c r="I19" s="175" t="str">
        <f>IFERROR((#REF!/#REF!)*100,"")</f>
        <v/>
      </c>
      <c r="J19" s="175" t="str">
        <f>IFERROR((#REF!/#REF!)*100,"")</f>
        <v/>
      </c>
      <c r="K19" s="175" t="str">
        <f>IFERROR((#REF!/#REF!)*100,"")</f>
        <v/>
      </c>
      <c r="L19" s="175" t="str">
        <f>IFERROR((#REF!/#REF!)*100,"")</f>
        <v/>
      </c>
    </row>
    <row r="20" spans="2:12" s="172" customFormat="1" ht="36" hidden="1" customHeight="1">
      <c r="B20" s="173"/>
      <c r="C20" s="174"/>
      <c r="D20" s="174"/>
      <c r="E20" s="174"/>
      <c r="F20" s="174"/>
      <c r="G20" s="175"/>
      <c r="H20" s="175"/>
      <c r="I20" s="175" t="str">
        <f>IFERROR((#REF!/#REF!)*100,"")</f>
        <v/>
      </c>
      <c r="J20" s="175" t="str">
        <f>IFERROR((#REF!/#REF!)*100,"")</f>
        <v/>
      </c>
      <c r="K20" s="175" t="str">
        <f>IFERROR((#REF!/#REF!)*100,"")</f>
        <v/>
      </c>
      <c r="L20" s="175" t="str">
        <f>IFERROR((#REF!/#REF!)*100,"")</f>
        <v/>
      </c>
    </row>
    <row r="21" spans="2:12" s="172" customFormat="1" ht="36" hidden="1" customHeight="1">
      <c r="B21" s="173"/>
      <c r="C21" s="174"/>
      <c r="D21" s="174"/>
      <c r="E21" s="174"/>
      <c r="F21" s="174"/>
      <c r="G21" s="175"/>
      <c r="H21" s="175"/>
      <c r="I21" s="175" t="str">
        <f>IFERROR((#REF!/#REF!)*100,"")</f>
        <v/>
      </c>
      <c r="J21" s="175" t="str">
        <f>IFERROR((#REF!/#REF!)*100,"")</f>
        <v/>
      </c>
      <c r="K21" s="175" t="str">
        <f>IFERROR((#REF!/#REF!)*100,"")</f>
        <v/>
      </c>
      <c r="L21" s="175" t="str">
        <f>IFERROR((#REF!/#REF!)*100,"")</f>
        <v/>
      </c>
    </row>
    <row r="22" spans="2:12" s="172" customFormat="1" ht="36" hidden="1" customHeight="1">
      <c r="B22" s="173"/>
      <c r="C22" s="174"/>
      <c r="D22" s="174"/>
      <c r="E22" s="174"/>
      <c r="F22" s="174"/>
      <c r="G22" s="175"/>
      <c r="H22" s="175"/>
      <c r="I22" s="175" t="str">
        <f>IFERROR((#REF!/#REF!)*100,"")</f>
        <v/>
      </c>
      <c r="J22" s="175" t="str">
        <f>IFERROR((#REF!/#REF!)*100,"")</f>
        <v/>
      </c>
      <c r="K22" s="175" t="str">
        <f>IFERROR((#REF!/#REF!)*100,"")</f>
        <v/>
      </c>
      <c r="L22" s="175" t="str">
        <f>IFERROR((#REF!/#REF!)*100,"")</f>
        <v/>
      </c>
    </row>
    <row r="23" spans="2:12" s="172" customFormat="1" ht="36" hidden="1" customHeight="1">
      <c r="B23" s="173"/>
      <c r="C23" s="174"/>
      <c r="D23" s="174"/>
      <c r="E23" s="174"/>
      <c r="F23" s="174"/>
      <c r="G23" s="175"/>
      <c r="H23" s="175"/>
      <c r="I23" s="175" t="str">
        <f>IFERROR((#REF!/#REF!)*100,"")</f>
        <v/>
      </c>
      <c r="J23" s="175" t="str">
        <f>IFERROR((#REF!/#REF!)*100,"")</f>
        <v/>
      </c>
      <c r="K23" s="175" t="str">
        <f>IFERROR((#REF!/#REF!)*100,"")</f>
        <v/>
      </c>
      <c r="L23" s="175" t="str">
        <f>IFERROR((#REF!/#REF!)*100,"")</f>
        <v/>
      </c>
    </row>
    <row r="24" spans="2:12" s="172" customFormat="1" ht="36" hidden="1" customHeight="1">
      <c r="B24" s="173"/>
      <c r="C24" s="174"/>
      <c r="D24" s="174"/>
      <c r="E24" s="174"/>
      <c r="F24" s="174"/>
      <c r="G24" s="175"/>
      <c r="H24" s="175"/>
      <c r="I24" s="175" t="str">
        <f>IFERROR((#REF!/#REF!)*100,"")</f>
        <v/>
      </c>
      <c r="J24" s="175" t="str">
        <f>IFERROR((#REF!/#REF!)*100,"")</f>
        <v/>
      </c>
      <c r="K24" s="175" t="str">
        <f>IFERROR((#REF!/#REF!)*100,"")</f>
        <v/>
      </c>
      <c r="L24" s="175" t="str">
        <f>IFERROR((#REF!/#REF!)*100,"")</f>
        <v/>
      </c>
    </row>
    <row r="25" spans="2:12" s="172" customFormat="1" ht="36" hidden="1" customHeight="1">
      <c r="B25" s="173"/>
      <c r="C25" s="174"/>
      <c r="D25" s="174"/>
      <c r="E25" s="174"/>
      <c r="F25" s="174"/>
      <c r="G25" s="175"/>
      <c r="H25" s="175"/>
      <c r="I25" s="175" t="str">
        <f>IFERROR((#REF!/#REF!)*100,"")</f>
        <v/>
      </c>
      <c r="J25" s="175" t="str">
        <f>IFERROR((#REF!/#REF!)*100,"")</f>
        <v/>
      </c>
      <c r="K25" s="175" t="str">
        <f>IFERROR((#REF!/#REF!)*100,"")</f>
        <v/>
      </c>
      <c r="L25" s="175" t="str">
        <f>IFERROR((#REF!/#REF!)*100,"")</f>
        <v/>
      </c>
    </row>
    <row r="26" spans="2:12" s="172" customFormat="1" ht="36" hidden="1" customHeight="1">
      <c r="B26" s="173"/>
      <c r="C26" s="174"/>
      <c r="D26" s="174"/>
      <c r="E26" s="174"/>
      <c r="F26" s="174"/>
      <c r="G26" s="175"/>
      <c r="H26" s="175"/>
      <c r="I26" s="175" t="str">
        <f>IFERROR((#REF!/#REF!)*100,"")</f>
        <v/>
      </c>
      <c r="J26" s="175" t="str">
        <f>IFERROR((#REF!/#REF!)*100,"")</f>
        <v/>
      </c>
      <c r="K26" s="175" t="str">
        <f>IFERROR((#REF!/#REF!)*100,"")</f>
        <v/>
      </c>
      <c r="L26" s="175" t="str">
        <f>IFERROR((#REF!/#REF!)*100,"")</f>
        <v/>
      </c>
    </row>
    <row r="27" spans="2:12" s="172" customFormat="1" ht="36" hidden="1" customHeight="1">
      <c r="B27" s="173"/>
      <c r="C27" s="174"/>
      <c r="D27" s="174"/>
      <c r="E27" s="174"/>
      <c r="F27" s="174"/>
      <c r="G27" s="175"/>
      <c r="H27" s="175"/>
      <c r="I27" s="175" t="str">
        <f>IFERROR((#REF!/#REF!)*100,"")</f>
        <v/>
      </c>
      <c r="J27" s="175" t="str">
        <f>IFERROR((#REF!/#REF!)*100,"")</f>
        <v/>
      </c>
      <c r="K27" s="175" t="str">
        <f>IFERROR((#REF!/#REF!)*100,"")</f>
        <v/>
      </c>
      <c r="L27" s="175" t="str">
        <f>IFERROR((#REF!/#REF!)*100,"")</f>
        <v/>
      </c>
    </row>
    <row r="28" spans="2:12" s="172" customFormat="1" ht="36" hidden="1" customHeight="1">
      <c r="B28" s="173"/>
      <c r="C28" s="174"/>
      <c r="D28" s="174"/>
      <c r="E28" s="174"/>
      <c r="F28" s="174"/>
      <c r="G28" s="175"/>
      <c r="H28" s="175"/>
      <c r="I28" s="175" t="str">
        <f>IFERROR((#REF!/#REF!)*100,"")</f>
        <v/>
      </c>
      <c r="J28" s="175" t="str">
        <f>IFERROR((#REF!/#REF!)*100,"")</f>
        <v/>
      </c>
      <c r="K28" s="175" t="str">
        <f>IFERROR((#REF!/#REF!)*100,"")</f>
        <v/>
      </c>
      <c r="L28" s="175" t="str">
        <f>IFERROR((#REF!/#REF!)*100,"")</f>
        <v/>
      </c>
    </row>
    <row r="29" spans="2:12" s="172" customFormat="1" ht="36" hidden="1" customHeight="1">
      <c r="B29" s="173"/>
      <c r="C29" s="174"/>
      <c r="D29" s="174"/>
      <c r="E29" s="174"/>
      <c r="F29" s="174"/>
      <c r="G29" s="175"/>
      <c r="H29" s="175"/>
      <c r="I29" s="175" t="str">
        <f>IFERROR((#REF!/#REF!)*100,"")</f>
        <v/>
      </c>
      <c r="J29" s="175" t="str">
        <f>IFERROR((#REF!/#REF!)*100,"")</f>
        <v/>
      </c>
      <c r="K29" s="175" t="str">
        <f>IFERROR((#REF!/#REF!)*100,"")</f>
        <v/>
      </c>
      <c r="L29" s="175" t="str">
        <f>IFERROR((#REF!/#REF!)*100,"")</f>
        <v/>
      </c>
    </row>
    <row r="30" spans="2:12" s="172" customFormat="1" ht="36" hidden="1" customHeight="1">
      <c r="B30" s="173"/>
      <c r="C30" s="174"/>
      <c r="D30" s="174"/>
      <c r="E30" s="174"/>
      <c r="F30" s="174"/>
      <c r="G30" s="175"/>
      <c r="H30" s="175"/>
      <c r="I30" s="175" t="str">
        <f>IFERROR((#REF!/#REF!)*100,"")</f>
        <v/>
      </c>
      <c r="J30" s="175" t="str">
        <f>IFERROR((#REF!/#REF!)*100,"")</f>
        <v/>
      </c>
      <c r="K30" s="175" t="str">
        <f>IFERROR((#REF!/#REF!)*100,"")</f>
        <v/>
      </c>
      <c r="L30" s="175" t="str">
        <f>IFERROR((#REF!/#REF!)*100,"")</f>
        <v/>
      </c>
    </row>
    <row r="31" spans="2:12" s="172" customFormat="1" ht="36" hidden="1" customHeight="1">
      <c r="B31" s="173"/>
      <c r="C31" s="174"/>
      <c r="D31" s="174"/>
      <c r="E31" s="174"/>
      <c r="F31" s="174"/>
      <c r="G31" s="175"/>
      <c r="H31" s="175"/>
      <c r="I31" s="175" t="str">
        <f>IFERROR((#REF!/#REF!)*100,"")</f>
        <v/>
      </c>
      <c r="J31" s="175" t="str">
        <f>IFERROR((#REF!/#REF!)*100,"")</f>
        <v/>
      </c>
      <c r="K31" s="175" t="str">
        <f>IFERROR((#REF!/#REF!)*100,"")</f>
        <v/>
      </c>
      <c r="L31" s="175" t="str">
        <f>IFERROR((#REF!/#REF!)*100,"")</f>
        <v/>
      </c>
    </row>
    <row r="32" spans="2:12" s="172" customFormat="1" ht="36" hidden="1" customHeight="1">
      <c r="B32" s="173"/>
      <c r="C32" s="174"/>
      <c r="D32" s="174"/>
      <c r="E32" s="174"/>
      <c r="F32" s="174"/>
      <c r="G32" s="175"/>
      <c r="H32" s="175"/>
      <c r="I32" s="175" t="str">
        <f>IFERROR((#REF!/#REF!)*100,"")</f>
        <v/>
      </c>
      <c r="J32" s="175" t="str">
        <f>IFERROR((#REF!/#REF!)*100,"")</f>
        <v/>
      </c>
      <c r="K32" s="175" t="str">
        <f>IFERROR((#REF!/#REF!)*100,"")</f>
        <v/>
      </c>
      <c r="L32" s="175" t="str">
        <f>IFERROR((#REF!/#REF!)*100,"")</f>
        <v/>
      </c>
    </row>
    <row r="33" spans="2:12" s="172" customFormat="1" ht="36" hidden="1" customHeight="1">
      <c r="B33" s="173"/>
      <c r="C33" s="174"/>
      <c r="D33" s="174"/>
      <c r="E33" s="174"/>
      <c r="F33" s="174"/>
      <c r="G33" s="175"/>
      <c r="H33" s="175"/>
      <c r="I33" s="175" t="str">
        <f>IFERROR((#REF!/#REF!)*100,"")</f>
        <v/>
      </c>
      <c r="J33" s="175" t="str">
        <f>IFERROR((#REF!/#REF!)*100,"")</f>
        <v/>
      </c>
      <c r="K33" s="175" t="str">
        <f>IFERROR((#REF!/#REF!)*100,"")</f>
        <v/>
      </c>
      <c r="L33" s="175" t="str">
        <f>IFERROR((#REF!/#REF!)*100,"")</f>
        <v/>
      </c>
    </row>
    <row r="34" spans="2:12" s="172" customFormat="1" ht="36" hidden="1" customHeight="1">
      <c r="B34" s="173"/>
      <c r="C34" s="174"/>
      <c r="D34" s="174"/>
      <c r="E34" s="174"/>
      <c r="F34" s="174"/>
      <c r="G34" s="175"/>
      <c r="H34" s="175"/>
      <c r="I34" s="175" t="str">
        <f>IFERROR((#REF!/#REF!)*100,"")</f>
        <v/>
      </c>
      <c r="J34" s="175" t="str">
        <f>IFERROR((#REF!/#REF!)*100,"")</f>
        <v/>
      </c>
      <c r="K34" s="175" t="str">
        <f>IFERROR((#REF!/#REF!)*100,"")</f>
        <v/>
      </c>
      <c r="L34" s="175" t="str">
        <f>IFERROR((#REF!/#REF!)*100,"")</f>
        <v/>
      </c>
    </row>
    <row r="35" spans="2:12" s="172" customFormat="1" ht="36" hidden="1" customHeight="1">
      <c r="B35" s="173"/>
      <c r="C35" s="174"/>
      <c r="D35" s="174"/>
      <c r="E35" s="174"/>
      <c r="F35" s="174"/>
      <c r="G35" s="175"/>
      <c r="H35" s="175"/>
      <c r="I35" s="175" t="str">
        <f>IFERROR((#REF!/#REF!)*100,"")</f>
        <v/>
      </c>
      <c r="J35" s="175" t="str">
        <f>IFERROR((#REF!/#REF!)*100,"")</f>
        <v/>
      </c>
      <c r="K35" s="175" t="str">
        <f>IFERROR((#REF!/#REF!)*100,"")</f>
        <v/>
      </c>
      <c r="L35" s="175" t="str">
        <f>IFERROR((#REF!/#REF!)*100,"")</f>
        <v/>
      </c>
    </row>
    <row r="36" spans="2:12" s="172" customFormat="1" ht="36" hidden="1" customHeight="1">
      <c r="B36" s="173"/>
      <c r="C36" s="174"/>
      <c r="D36" s="174"/>
      <c r="E36" s="174"/>
      <c r="F36" s="174"/>
      <c r="G36" s="175"/>
      <c r="H36" s="175"/>
      <c r="I36" s="175" t="str">
        <f>IFERROR((#REF!/#REF!)*100,"")</f>
        <v/>
      </c>
      <c r="J36" s="175" t="str">
        <f>IFERROR((#REF!/#REF!)*100,"")</f>
        <v/>
      </c>
      <c r="K36" s="175" t="str">
        <f>IFERROR((#REF!/#REF!)*100,"")</f>
        <v/>
      </c>
      <c r="L36" s="175" t="str">
        <f>IFERROR((#REF!/#REF!)*100,"")</f>
        <v/>
      </c>
    </row>
    <row r="37" spans="2:12" s="172" customFormat="1" ht="36" hidden="1" customHeight="1">
      <c r="B37" s="173"/>
      <c r="C37" s="174"/>
      <c r="D37" s="174"/>
      <c r="E37" s="174"/>
      <c r="F37" s="174"/>
      <c r="G37" s="175"/>
      <c r="H37" s="175"/>
      <c r="I37" s="175" t="str">
        <f>IFERROR((#REF!/#REF!)*100,"")</f>
        <v/>
      </c>
      <c r="J37" s="175" t="str">
        <f>IFERROR((#REF!/#REF!)*100,"")</f>
        <v/>
      </c>
      <c r="K37" s="175" t="str">
        <f>IFERROR((#REF!/#REF!)*100,"")</f>
        <v/>
      </c>
      <c r="L37" s="175" t="str">
        <f>IFERROR((#REF!/#REF!)*100,"")</f>
        <v/>
      </c>
    </row>
    <row r="38" spans="2:12" s="172" customFormat="1" ht="36" hidden="1" customHeight="1">
      <c r="B38" s="173"/>
      <c r="C38" s="174"/>
      <c r="D38" s="174"/>
      <c r="E38" s="174"/>
      <c r="F38" s="174"/>
      <c r="G38" s="175"/>
      <c r="H38" s="175"/>
      <c r="I38" s="175" t="str">
        <f>IFERROR((#REF!/#REF!)*100,"")</f>
        <v/>
      </c>
      <c r="J38" s="175" t="str">
        <f>IFERROR((#REF!/#REF!)*100,"")</f>
        <v/>
      </c>
      <c r="K38" s="175" t="str">
        <f>IFERROR((#REF!/#REF!)*100,"")</f>
        <v/>
      </c>
      <c r="L38" s="175" t="str">
        <f>IFERROR((#REF!/#REF!)*100,"")</f>
        <v/>
      </c>
    </row>
    <row r="39" spans="2:12" s="172" customFormat="1" ht="36" hidden="1" customHeight="1">
      <c r="B39" s="173"/>
      <c r="C39" s="174"/>
      <c r="D39" s="174"/>
      <c r="E39" s="174"/>
      <c r="F39" s="174"/>
      <c r="G39" s="175"/>
      <c r="H39" s="175"/>
      <c r="I39" s="175" t="str">
        <f>IFERROR((#REF!/#REF!)*100,"")</f>
        <v/>
      </c>
      <c r="J39" s="175" t="str">
        <f>IFERROR((#REF!/#REF!)*100,"")</f>
        <v/>
      </c>
      <c r="K39" s="175" t="str">
        <f>IFERROR((#REF!/#REF!)*100,"")</f>
        <v/>
      </c>
      <c r="L39" s="175" t="str">
        <f>IFERROR((#REF!/#REF!)*100,"")</f>
        <v/>
      </c>
    </row>
    <row r="40" spans="2:12" s="172" customFormat="1" ht="36" hidden="1" customHeight="1">
      <c r="B40" s="173"/>
      <c r="C40" s="174"/>
      <c r="D40" s="174"/>
      <c r="E40" s="174"/>
      <c r="F40" s="174"/>
      <c r="G40" s="175"/>
      <c r="H40" s="175"/>
      <c r="I40" s="175" t="str">
        <f>IFERROR((#REF!/#REF!)*100,"")</f>
        <v/>
      </c>
      <c r="J40" s="175" t="str">
        <f>IFERROR((#REF!/#REF!)*100,"")</f>
        <v/>
      </c>
      <c r="K40" s="175" t="str">
        <f>IFERROR((#REF!/#REF!)*100,"")</f>
        <v/>
      </c>
      <c r="L40" s="175" t="str">
        <f>IFERROR((#REF!/#REF!)*100,"")</f>
        <v/>
      </c>
    </row>
    <row r="41" spans="2:12" s="172" customFormat="1" ht="36" hidden="1" customHeight="1">
      <c r="B41" s="173"/>
      <c r="C41" s="174"/>
      <c r="D41" s="174"/>
      <c r="E41" s="174"/>
      <c r="F41" s="174"/>
      <c r="G41" s="175"/>
      <c r="H41" s="175"/>
      <c r="I41" s="175" t="str">
        <f>IFERROR((#REF!/#REF!)*100,"")</f>
        <v/>
      </c>
      <c r="J41" s="175" t="str">
        <f>IFERROR((#REF!/#REF!)*100,"")</f>
        <v/>
      </c>
      <c r="K41" s="175" t="str">
        <f>IFERROR((#REF!/#REF!)*100,"")</f>
        <v/>
      </c>
      <c r="L41" s="175" t="str">
        <f>IFERROR((#REF!/#REF!)*100,"")</f>
        <v/>
      </c>
    </row>
    <row r="42" spans="2:12" s="172" customFormat="1" ht="36" hidden="1" customHeight="1">
      <c r="B42" s="173"/>
      <c r="C42" s="174"/>
      <c r="D42" s="174"/>
      <c r="E42" s="174"/>
      <c r="F42" s="174"/>
      <c r="G42" s="175"/>
      <c r="H42" s="175"/>
      <c r="I42" s="175" t="str">
        <f>IFERROR((#REF!/#REF!)*100,"")</f>
        <v/>
      </c>
      <c r="J42" s="175" t="str">
        <f>IFERROR((#REF!/#REF!)*100,"")</f>
        <v/>
      </c>
      <c r="K42" s="175" t="str">
        <f>IFERROR((#REF!/#REF!)*100,"")</f>
        <v/>
      </c>
      <c r="L42" s="175" t="str">
        <f>IFERROR((#REF!/#REF!)*100,"")</f>
        <v/>
      </c>
    </row>
    <row r="43" spans="2:12" s="172" customFormat="1" ht="36" hidden="1" customHeight="1">
      <c r="B43" s="173"/>
      <c r="C43" s="174"/>
      <c r="D43" s="174"/>
      <c r="E43" s="174"/>
      <c r="F43" s="174"/>
      <c r="G43" s="175"/>
      <c r="H43" s="175"/>
      <c r="I43" s="175" t="str">
        <f>IFERROR((#REF!/#REF!)*100,"")</f>
        <v/>
      </c>
      <c r="J43" s="175" t="str">
        <f>IFERROR((#REF!/#REF!)*100,"")</f>
        <v/>
      </c>
      <c r="K43" s="175" t="str">
        <f>IFERROR((#REF!/#REF!)*100,"")</f>
        <v/>
      </c>
      <c r="L43" s="175" t="str">
        <f>IFERROR((#REF!/#REF!)*100,"")</f>
        <v/>
      </c>
    </row>
    <row r="44" spans="2:12" s="172" customFormat="1" ht="36" hidden="1" customHeight="1">
      <c r="B44" s="173"/>
      <c r="C44" s="174"/>
      <c r="D44" s="174"/>
      <c r="E44" s="174"/>
      <c r="F44" s="174"/>
      <c r="G44" s="175"/>
      <c r="H44" s="175"/>
      <c r="I44" s="175" t="str">
        <f>IFERROR((#REF!/#REF!)*100,"")</f>
        <v/>
      </c>
      <c r="J44" s="175" t="str">
        <f>IFERROR((#REF!/#REF!)*100,"")</f>
        <v/>
      </c>
      <c r="K44" s="175" t="str">
        <f>IFERROR((#REF!/#REF!)*100,"")</f>
        <v/>
      </c>
      <c r="L44" s="175" t="str">
        <f>IFERROR((#REF!/#REF!)*100,"")</f>
        <v/>
      </c>
    </row>
    <row r="45" spans="2:12" s="172" customFormat="1" ht="36" hidden="1" customHeight="1">
      <c r="B45" s="173"/>
      <c r="C45" s="174"/>
      <c r="D45" s="174"/>
      <c r="E45" s="174"/>
      <c r="F45" s="174"/>
      <c r="G45" s="175"/>
      <c r="H45" s="175"/>
      <c r="I45" s="175" t="str">
        <f>IFERROR((#REF!/#REF!)*100,"")</f>
        <v/>
      </c>
      <c r="J45" s="175" t="str">
        <f>IFERROR((#REF!/#REF!)*100,"")</f>
        <v/>
      </c>
      <c r="K45" s="175" t="str">
        <f>IFERROR((#REF!/#REF!)*100,"")</f>
        <v/>
      </c>
      <c r="L45" s="175" t="str">
        <f>IFERROR((#REF!/#REF!)*100,"")</f>
        <v/>
      </c>
    </row>
    <row r="46" spans="2:12" s="172" customFormat="1" ht="36" hidden="1" customHeight="1">
      <c r="B46" s="173"/>
      <c r="C46" s="174"/>
      <c r="D46" s="174"/>
      <c r="E46" s="174"/>
      <c r="F46" s="174"/>
      <c r="G46" s="175"/>
      <c r="H46" s="175"/>
      <c r="I46" s="175" t="str">
        <f>IFERROR((#REF!/#REF!)*100,"")</f>
        <v/>
      </c>
      <c r="J46" s="175" t="str">
        <f>IFERROR((#REF!/#REF!)*100,"")</f>
        <v/>
      </c>
      <c r="K46" s="175" t="str">
        <f>IFERROR((#REF!/#REF!)*100,"")</f>
        <v/>
      </c>
      <c r="L46" s="175" t="str">
        <f>IFERROR((#REF!/#REF!)*100,"")</f>
        <v/>
      </c>
    </row>
    <row r="47" spans="2:12" s="172" customFormat="1" ht="36" hidden="1" customHeight="1">
      <c r="B47" s="173"/>
      <c r="C47" s="174"/>
      <c r="D47" s="174"/>
      <c r="E47" s="174"/>
      <c r="F47" s="174"/>
      <c r="G47" s="175"/>
      <c r="H47" s="175"/>
      <c r="I47" s="175" t="str">
        <f>IFERROR((#REF!/#REF!)*100,"")</f>
        <v/>
      </c>
      <c r="J47" s="175" t="str">
        <f>IFERROR((#REF!/#REF!)*100,"")</f>
        <v/>
      </c>
      <c r="K47" s="175" t="str">
        <f>IFERROR((#REF!/#REF!)*100,"")</f>
        <v/>
      </c>
      <c r="L47" s="175" t="str">
        <f>IFERROR((#REF!/#REF!)*100,"")</f>
        <v/>
      </c>
    </row>
    <row r="48" spans="2:12" s="172" customFormat="1" ht="36" hidden="1" customHeight="1">
      <c r="B48" s="173"/>
      <c r="C48" s="176"/>
      <c r="D48" s="176"/>
      <c r="E48" s="177"/>
      <c r="F48" s="177"/>
      <c r="G48" s="175"/>
      <c r="H48" s="175"/>
      <c r="I48" s="175"/>
      <c r="J48" s="175"/>
      <c r="K48" s="175"/>
      <c r="L48" s="175"/>
    </row>
    <row r="49" spans="2:12" s="172" customFormat="1" ht="8.4" customHeight="1">
      <c r="B49" s="178"/>
      <c r="C49" s="179"/>
      <c r="D49" s="179"/>
      <c r="E49" s="180"/>
      <c r="F49" s="180"/>
      <c r="G49" s="181"/>
      <c r="H49" s="181"/>
      <c r="I49" s="182"/>
      <c r="J49" s="182"/>
      <c r="K49" s="183"/>
      <c r="L49" s="184"/>
    </row>
    <row r="50" spans="2:12" s="172" customFormat="1" ht="28.5" customHeight="1">
      <c r="B50" s="475" t="s">
        <v>183</v>
      </c>
      <c r="C50" s="475"/>
      <c r="D50" s="475"/>
      <c r="E50" s="475"/>
      <c r="F50" s="475"/>
      <c r="G50" s="475"/>
      <c r="H50" s="475"/>
      <c r="I50" s="475"/>
      <c r="J50" s="475"/>
      <c r="K50" s="475"/>
      <c r="L50" s="475"/>
    </row>
    <row r="51" spans="2:12" s="172" customFormat="1" ht="63.6" customHeight="1">
      <c r="B51" s="508" t="s">
        <v>272</v>
      </c>
      <c r="C51" s="509"/>
      <c r="D51" s="509"/>
      <c r="E51" s="509"/>
      <c r="F51" s="509"/>
      <c r="G51" s="509"/>
      <c r="H51" s="509"/>
      <c r="I51" s="509"/>
      <c r="J51" s="509"/>
      <c r="K51" s="509"/>
      <c r="L51" s="510"/>
    </row>
    <row r="1093" spans="24:24">
      <c r="X1093" s="190"/>
    </row>
    <row r="1098" spans="24:24">
      <c r="X1098" s="190"/>
    </row>
    <row r="1099" spans="24:24">
      <c r="X1099" s="190"/>
    </row>
    <row r="1146" spans="24:24">
      <c r="X1146" s="190"/>
    </row>
  </sheetData>
  <sheetProtection formatColumns="0" formatRows="0"/>
  <mergeCells count="13">
    <mergeCell ref="B2:L2"/>
    <mergeCell ref="B3:L3"/>
    <mergeCell ref="B5:E5"/>
    <mergeCell ref="F5:L5"/>
    <mergeCell ref="B6:E6"/>
    <mergeCell ref="F6:L6"/>
    <mergeCell ref="B51:L51"/>
    <mergeCell ref="B8:E8"/>
    <mergeCell ref="F8:L8"/>
    <mergeCell ref="B10:L10"/>
    <mergeCell ref="B11:H11"/>
    <mergeCell ref="I11:L11"/>
    <mergeCell ref="B50:L50"/>
  </mergeCells>
  <printOptions horizontalCentered="1"/>
  <pageMargins left="0.39370078740157483" right="0.39370078740157483" top="1.3779527559055118" bottom="0.86614173228346458" header="0.39370078740157483" footer="0.59055118110236227"/>
  <pageSetup scale="59" fitToHeight="0" orientation="landscape" r:id="rId1"/>
  <headerFooter scaleWithDoc="0">
    <oddHeader>&amp;L&amp;G&amp;R
&amp;G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52</vt:i4>
      </vt:variant>
    </vt:vector>
  </HeadingPairs>
  <TitlesOfParts>
    <vt:vector size="80" baseType="lpstr">
      <vt:lpstr>Caratula</vt:lpstr>
      <vt:lpstr>Matriz</vt:lpstr>
      <vt:lpstr>Resumen_Ejecutivo</vt:lpstr>
      <vt:lpstr>ECG</vt:lpstr>
      <vt:lpstr>EPC</vt:lpstr>
      <vt:lpstr>AP_RF 150130 PART. FED.</vt:lpstr>
      <vt:lpstr>AP_RF 150230 PART. FED.</vt:lpstr>
      <vt:lpstr>AP_RF 150330 PART. FED. </vt:lpstr>
      <vt:lpstr>AP_RF 150430 PART. FED. </vt:lpstr>
      <vt:lpstr>AP_RF 150530 PART. FED.  </vt:lpstr>
      <vt:lpstr>AP_RF 150630 PART. FED.   </vt:lpstr>
      <vt:lpstr>AP_RF 150B30 PART. FED.    </vt:lpstr>
      <vt:lpstr>AP_RF 150C30 PART. FED. </vt:lpstr>
      <vt:lpstr>AP_RF 150G30 PART. FED. </vt:lpstr>
      <vt:lpstr>AP_RF 25P130 FORTAMUN </vt:lpstr>
      <vt:lpstr>AP_RF 25P134 FORTAMUN</vt:lpstr>
      <vt:lpstr>AP_RF 25P630 FAIS </vt:lpstr>
      <vt:lpstr>AP_RF 25P634 FAIS  </vt:lpstr>
      <vt:lpstr>PPI</vt:lpstr>
      <vt:lpstr>AP</vt:lpstr>
      <vt:lpstr>ADS-1</vt:lpstr>
      <vt:lpstr>ADS-2</vt:lpstr>
      <vt:lpstr>FIC</vt:lpstr>
      <vt:lpstr>SAP</vt:lpstr>
      <vt:lpstr>AP-FAFA</vt:lpstr>
      <vt:lpstr>PPA</vt:lpstr>
      <vt:lpstr>R-RAMA</vt:lpstr>
      <vt:lpstr>Formato 6d</vt:lpstr>
      <vt:lpstr>EPC!_Toc256789589</vt:lpstr>
      <vt:lpstr>'ADS-2'!Área_de_impresión</vt:lpstr>
      <vt:lpstr>AP!Área_de_impresión</vt:lpstr>
      <vt:lpstr>'AP_RF 150130 PART. FED.'!Área_de_impresión</vt:lpstr>
      <vt:lpstr>'AP_RF 150230 PART. FED.'!Área_de_impresión</vt:lpstr>
      <vt:lpstr>'AP_RF 150330 PART. FED. '!Área_de_impresión</vt:lpstr>
      <vt:lpstr>'AP_RF 150430 PART. FED. '!Área_de_impresión</vt:lpstr>
      <vt:lpstr>'AP_RF 150530 PART. FED.  '!Área_de_impresión</vt:lpstr>
      <vt:lpstr>'AP_RF 150630 PART. FED.   '!Área_de_impresión</vt:lpstr>
      <vt:lpstr>'AP_RF 150B30 PART. FED.    '!Área_de_impresión</vt:lpstr>
      <vt:lpstr>'AP_RF 150C30 PART. FED. '!Área_de_impresión</vt:lpstr>
      <vt:lpstr>'AP_RF 150G30 PART. FED. '!Área_de_impresión</vt:lpstr>
      <vt:lpstr>'AP_RF 25P130 FORTAMUN '!Área_de_impresión</vt:lpstr>
      <vt:lpstr>'AP_RF 25P134 FORTAMUN'!Área_de_impresión</vt:lpstr>
      <vt:lpstr>'AP_RF 25P630 FAIS '!Área_de_impresión</vt:lpstr>
      <vt:lpstr>'AP_RF 25P634 FAIS  '!Área_de_impresión</vt:lpstr>
      <vt:lpstr>'AP-FAFA'!Área_de_impresión</vt:lpstr>
      <vt:lpstr>Caratula!Área_de_impresión</vt:lpstr>
      <vt:lpstr>ECG!Área_de_impresión</vt:lpstr>
      <vt:lpstr>EPC!Área_de_impresión</vt:lpstr>
      <vt:lpstr>FIC!Área_de_impresión</vt:lpstr>
      <vt:lpstr>'Formato 6d'!Área_de_impresión</vt:lpstr>
      <vt:lpstr>Matriz!Área_de_impresión</vt:lpstr>
      <vt:lpstr>PPA!Área_de_impresión</vt:lpstr>
      <vt:lpstr>PPI!Área_de_impresión</vt:lpstr>
      <vt:lpstr>Resumen_Ejecutivo!Área_de_impresión</vt:lpstr>
      <vt:lpstr>SAP!Área_de_impresión</vt:lpstr>
      <vt:lpstr>'ADS-1'!Títulos_a_imprimir</vt:lpstr>
      <vt:lpstr>'ADS-2'!Títulos_a_imprimir</vt:lpstr>
      <vt:lpstr>AP!Títulos_a_imprimir</vt:lpstr>
      <vt:lpstr>'AP_RF 150130 PART. FED.'!Títulos_a_imprimir</vt:lpstr>
      <vt:lpstr>'AP_RF 150230 PART. FED.'!Títulos_a_imprimir</vt:lpstr>
      <vt:lpstr>'AP_RF 150330 PART. FED. '!Títulos_a_imprimir</vt:lpstr>
      <vt:lpstr>'AP_RF 150430 PART. FED. '!Títulos_a_imprimir</vt:lpstr>
      <vt:lpstr>'AP_RF 150530 PART. FED.  '!Títulos_a_imprimir</vt:lpstr>
      <vt:lpstr>'AP_RF 150630 PART. FED.   '!Títulos_a_imprimir</vt:lpstr>
      <vt:lpstr>'AP_RF 150B30 PART. FED.    '!Títulos_a_imprimir</vt:lpstr>
      <vt:lpstr>'AP_RF 150C30 PART. FED. '!Títulos_a_imprimir</vt:lpstr>
      <vt:lpstr>'AP_RF 150G30 PART. FED. '!Títulos_a_imprimir</vt:lpstr>
      <vt:lpstr>'AP_RF 25P130 FORTAMUN '!Títulos_a_imprimir</vt:lpstr>
      <vt:lpstr>'AP_RF 25P134 FORTAMUN'!Títulos_a_imprimir</vt:lpstr>
      <vt:lpstr>'AP_RF 25P630 FAIS '!Títulos_a_imprimir</vt:lpstr>
      <vt:lpstr>'AP_RF 25P634 FAIS  '!Títulos_a_imprimir</vt:lpstr>
      <vt:lpstr>'AP-FAFA'!Títulos_a_imprimir</vt:lpstr>
      <vt:lpstr>ECG!Títulos_a_imprimir</vt:lpstr>
      <vt:lpstr>EPC!Títulos_a_imprimir</vt:lpstr>
      <vt:lpstr>FIC!Títulos_a_imprimir</vt:lpstr>
      <vt:lpstr>Matriz!Títulos_a_imprimir</vt:lpstr>
      <vt:lpstr>PPA!Títulos_a_imprimir</vt:lpstr>
      <vt:lpstr>Resumen_Ejecutivo!Títulos_a_imprimir</vt:lpstr>
      <vt:lpstr>'R-RAMA'!Títulos_a_imprimir</vt:lpstr>
      <vt:lpstr>SAP!Títulos_a_imprimir</vt:lpstr>
    </vt:vector>
  </TitlesOfParts>
  <Company>Subsecretaría de Egresos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DEIIRC</dc:creator>
  <cp:lastModifiedBy>Daniel Neria</cp:lastModifiedBy>
  <cp:lastPrinted>2023-10-12T19:14:08Z</cp:lastPrinted>
  <dcterms:created xsi:type="dcterms:W3CDTF">2007-06-29T21:15:18Z</dcterms:created>
  <dcterms:modified xsi:type="dcterms:W3CDTF">2023-10-12T19:15:03Z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6381c1fd-b531-466f-8724-b52835445dc4</vt:lpwstr>
  </property>
</Properties>
</file>