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66925"/>
  <mc:AlternateContent xmlns:mc="http://schemas.openxmlformats.org/markup-compatibility/2006">
    <mc:Choice Requires="x15">
      <x15ac:absPath xmlns:x15ac="http://schemas.microsoft.com/office/spreadsheetml/2010/11/ac" url="C:\Users\usuario\Documents\2022\INFORMES TRIMESTRALES 22\Informe De Avance Trimestral Enero-Marzo 2022 (ALCALDÍAS, ENTIDADES, DEPENDENCIAS Y ÓRGANOS DESCONCENTRADOS)\Información envada por las áreas\"/>
    </mc:Choice>
  </mc:AlternateContent>
  <xr:revisionPtr revIDLastSave="0" documentId="13_ncr:1_{1C09C0CD-8568-48E4-85C8-79F95D1500E4}" xr6:coauthVersionLast="47" xr6:coauthVersionMax="47"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B66" i="9" l="1"/>
  <c r="AA84" i="9"/>
  <c r="Z66" i="9"/>
  <c r="AD48" i="9" l="1"/>
  <c r="G48" i="9"/>
  <c r="F48" i="9"/>
  <c r="T1039" i="10"/>
  <c r="T567" i="10"/>
  <c r="T1022" i="10"/>
  <c r="T351" i="10"/>
  <c r="T424" i="10"/>
  <c r="T1008" i="10"/>
  <c r="T398" i="10"/>
  <c r="T496"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G40" i="9" s="1"/>
  <c r="T343" i="10"/>
  <c r="G41" i="9" s="1"/>
  <c r="T344" i="10"/>
  <c r="T345" i="10"/>
  <c r="G42" i="9" s="1"/>
  <c r="T346" i="10"/>
  <c r="G43" i="9" s="1"/>
  <c r="T347" i="10"/>
  <c r="G44" i="9" s="1"/>
  <c r="T348" i="10"/>
  <c r="G45" i="9" s="1"/>
  <c r="T349" i="10"/>
  <c r="G46" i="9" s="1"/>
  <c r="T350"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<sst xmlns="http://schemas.openxmlformats.org/spreadsheetml/2006/main" count="64692" uniqueCount="16593">
  <si>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</si>
  <si>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</si>
  <si>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</si>
  <si>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</si>
  <si>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</si>
  <si>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</si>
  <si>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</si>
  <si>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</si>
  <si>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</si>
  <si>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</si>
  <si>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</si>
  <si>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</si>
  <si>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</si>
  <si>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</si>
  <si>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</si>
  <si>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</si>
  <si>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</si>
  <si>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</si>
  <si>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</si>
  <si>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</si>
  <si>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</si>
  <si>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</si>
  <si>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</si>
  <si>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</si>
  <si>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</si>
  <si>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</si>
  <si>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</si>
  <si>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</si>
  <si>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</si>
  <si>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</si>
  <si>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</si>
  <si>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</si>
  <si>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</si>
  <si>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</si>
  <si>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</si>
  <si>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</si>
  <si>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</si>
  <si>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</si>
  <si>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</si>
  <si>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</si>
  <si>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</si>
  <si>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</si>
  <si>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</si>
  <si>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</si>
  <si>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</si>
  <si>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</si>
  <si>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</si>
  <si>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</si>
  <si>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</si>
  <si>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</si>
  <si>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</si>
  <si>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</si>
  <si>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</si>
  <si>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</si>
  <si>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</si>
  <si>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</si>
  <si>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</si>
  <si>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</si>
  <si>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</si>
  <si>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</si>
  <si>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</si>
  <si>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</si>
  <si>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</si>
  <si>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</si>
  <si>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</si>
  <si>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</si>
  <si>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</si>
  <si>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</si>
  <si>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</si>
  <si>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</si>
  <si>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</si>
  <si>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</si>
  <si>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</si>
  <si>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</si>
  <si>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</si>
  <si>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</si>
  <si>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</si>
  <si>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</si>
  <si>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</si>
  <si>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</si>
  <si>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</si>
  <si>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</si>
  <si>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</si>
  <si>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</si>
  <si>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</si>
  <si>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</si>
  <si>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</si>
  <si>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</si>
  <si>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</si>
  <si>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</si>
  <si>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</si>
  <si>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</si>
  <si>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</si>
  <si>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</si>
  <si>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</si>
  <si>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</si>
  <si>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</si>
  <si>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</si>
  <si>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</si>
  <si>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</si>
  <si>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</si>
  <si>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</si>
  <si>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</si>
  <si>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</si>
  <si>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</si>
  <si>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</si>
  <si>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</si>
  <si>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</si>
  <si>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</si>
  <si>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</si>
  <si>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</si>
  <si>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</si>
  <si>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</si>
  <si>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</si>
  <si>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</si>
  <si>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</si>
  <si>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</si>
  <si>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</si>
  <si>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</si>
  <si>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</si>
  <si>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</si>
  <si>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</si>
  <si>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</si>
  <si>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</si>
  <si>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</si>
  <si>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</si>
  <si>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</si>
  <si>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</si>
  <si>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</si>
  <si>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</si>
  <si>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</si>
  <si>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</si>
  <si>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</si>
  <si>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</si>
  <si>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</si>
  <si>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</si>
  <si>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</si>
  <si>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</si>
  <si>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</si>
  <si>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</si>
  <si>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</si>
  <si>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</si>
  <si>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</si>
  <si>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</si>
  <si>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</si>
  <si>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</si>
  <si>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</si>
  <si>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</si>
  <si>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</si>
  <si>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</si>
  <si>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</si>
  <si>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</si>
  <si>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</si>
  <si>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</si>
  <si>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</si>
  <si>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</si>
  <si>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</si>
  <si>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</si>
  <si>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</si>
  <si>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</si>
  <si>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</si>
  <si>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</si>
  <si>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</si>
  <si>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</si>
  <si>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</si>
  <si>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</si>
  <si>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</si>
  <si>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</si>
  <si>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</si>
  <si>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</si>
  <si>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</si>
  <si>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</si>
  <si>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</si>
  <si>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</si>
  <si>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</si>
  <si>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</si>
  <si>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</si>
  <si>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</si>
  <si>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</si>
  <si>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</si>
  <si>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</si>
  <si>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</si>
  <si>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</si>
  <si>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</si>
  <si>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</si>
  <si>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</si>
  <si>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</si>
  <si>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</si>
  <si>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</si>
  <si>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</si>
  <si>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</si>
  <si>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</si>
  <si>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</si>
  <si>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</si>
  <si>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</si>
  <si>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</si>
  <si>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</si>
  <si>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</si>
  <si>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</si>
  <si>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</si>
  <si>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</si>
  <si>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</si>
  <si>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</si>
  <si>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</si>
  <si>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</si>
  <si>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</si>
  <si>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</si>
  <si>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</si>
  <si>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</si>
  <si>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</si>
  <si>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</si>
  <si>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</si>
  <si>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</si>
  <si>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</si>
  <si>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</si>
  <si>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</si>
  <si>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</si>
  <si>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</si>
  <si>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</si>
  <si>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</si>
  <si>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</si>
  <si>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</si>
  <si>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</si>
  <si>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</si>
  <si>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</si>
  <si>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</si>
  <si>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</si>
  <si>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</si>
  <si>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</si>
  <si>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</si>
  <si>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</si>
  <si>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</si>
  <si>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</si>
  <si>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</si>
  <si>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</si>
  <si>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</si>
  <si>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</si>
  <si>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</si>
  <si>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</si>
  <si>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</si>
  <si>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</si>
  <si>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</si>
  <si>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</si>
  <si>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</si>
  <si>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</si>
  <si>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</si>
  <si>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</si>
  <si>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</si>
  <si>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</si>
  <si>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</si>
  <si>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</si>
  <si>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</si>
  <si>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</si>
  <si>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</si>
  <si>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</si>
  <si>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</si>
  <si>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</si>
  <si>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</si>
  <si>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</si>
  <si>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</si>
  <si>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</si>
  <si>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</si>
  <si>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</si>
  <si>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</si>
  <si>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</si>
  <si>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</si>
  <si>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</si>
  <si>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</si>
  <si>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</si>
  <si>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</si>
  <si>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</si>
  <si>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</si>
  <si>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</si>
  <si>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</si>
  <si>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</si>
  <si>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</si>
  <si>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</si>
  <si>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</si>
  <si>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</si>
  <si>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</si>
  <si>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</si>
  <si>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</si>
  <si>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</si>
  <si>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</si>
  <si>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</si>
  <si>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</si>
  <si>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</si>
  <si>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</si>
  <si>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</si>
  <si>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</si>
  <si>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</si>
  <si>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</si>
  <si>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</si>
  <si>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</si>
  <si>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</si>
  <si>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</si>
  <si>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</si>
  <si>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</si>
  <si>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</si>
  <si>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</si>
  <si>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</si>
  <si>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</si>
  <si>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</si>
  <si>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</si>
  <si>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</si>
  <si>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</si>
  <si>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</si>
  <si>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</si>
  <si>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</si>
  <si>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</si>
  <si>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</si>
  <si>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</si>
  <si>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</si>
  <si>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</si>
  <si>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</si>
  <si>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</si>
  <si>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</si>
  <si>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</si>
  <si>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</si>
  <si>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</si>
  <si>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</si>
  <si>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</si>
  <si>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</si>
  <si>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</si>
  <si>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</si>
  <si>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</si>
  <si>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</si>
  <si>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</si>
  <si>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</si>
  <si>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</si>
  <si>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</si>
  <si>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</si>
  <si>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</si>
  <si>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</si>
  <si>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</si>
  <si>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</si>
  <si>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</si>
  <si>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</si>
  <si>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</si>
  <si>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</si>
  <si>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</si>
  <si>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</si>
  <si>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</si>
  <si>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</si>
  <si>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</si>
  <si>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</si>
  <si>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</si>
  <si>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</si>
  <si>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</si>
  <si>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</si>
  <si>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</si>
  <si>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</si>
  <si>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</si>
  <si>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</si>
  <si>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</si>
  <si>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</si>
  <si>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</si>
  <si>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</si>
  <si>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</si>
  <si>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</si>
  <si>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</si>
  <si>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</si>
  <si>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</si>
  <si>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</si>
  <si>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</si>
  <si>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</si>
  <si>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</si>
  <si>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</si>
  <si>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</si>
  <si>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</si>
  <si>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</si>
  <si>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</si>
  <si>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</si>
  <si>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</si>
  <si>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</si>
  <si>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</si>
  <si>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</si>
  <si>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</si>
  <si>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</si>
  <si>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</si>
  <si>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</si>
  <si>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</si>
  <si>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</si>
  <si>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</si>
  <si>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</si>
  <si>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</si>
  <si>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</si>
  <si>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</si>
  <si>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</si>
  <si>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</si>
  <si>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</si>
  <si>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</si>
  <si>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</si>
  <si>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</si>
  <si>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</si>
  <si>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</si>
  <si>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</si>
  <si>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</si>
  <si>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</si>
  <si>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</si>
  <si>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</si>
  <si>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</si>
  <si>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</si>
  <si>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</si>
  <si>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</si>
  <si>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</si>
  <si>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</si>
  <si>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</si>
  <si>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</si>
  <si>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</si>
  <si>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</si>
  <si>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</si>
  <si>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</si>
  <si>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</si>
  <si>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</si>
  <si>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</si>
  <si>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</si>
  <si>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</si>
  <si>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</si>
  <si>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</si>
  <si>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</si>
  <si>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</si>
  <si>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</si>
  <si>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</si>
  <si>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</si>
  <si>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</si>
  <si>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</si>
  <si>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</si>
  <si>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</si>
  <si>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</si>
  <si>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</si>
  <si>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</si>
  <si>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</si>
  <si>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</si>
  <si>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</si>
  <si>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</si>
  <si>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</si>
  <si>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</si>
  <si>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</si>
  <si>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</si>
  <si>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</si>
  <si>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</si>
  <si>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</si>
  <si>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</si>
  <si>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</si>
  <si>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</si>
  <si>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</si>
  <si>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</si>
  <si>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</si>
  <si>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</si>
  <si>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</si>
  <si>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</si>
  <si>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</si>
  <si>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</si>
  <si>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</si>
  <si>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</si>
  <si>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</si>
  <si>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</si>
  <si>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</si>
  <si>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</si>
  <si>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</si>
  <si>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</si>
  <si>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</si>
  <si>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</si>
  <si>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</si>
  <si>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</si>
  <si>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</si>
  <si>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</si>
  <si>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</si>
  <si>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</si>
  <si>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</si>
  <si>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</si>
  <si>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</si>
  <si>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</si>
  <si>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</si>
  <si>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</si>
  <si>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</si>
  <si>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</si>
  <si>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</si>
  <si>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</si>
  <si>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</si>
  <si>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</si>
  <si>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</si>
  <si>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</si>
  <si>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</si>
  <si>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</si>
  <si>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</si>
  <si>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</si>
  <si>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</si>
  <si>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</si>
  <si>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</si>
  <si>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</si>
  <si>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</si>
  <si>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</si>
  <si>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</si>
  <si>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</si>
  <si>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</si>
  <si>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</si>
  <si>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</si>
  <si>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</si>
  <si>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</si>
  <si>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</si>
  <si>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</si>
  <si>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</si>
  <si>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</si>
  <si>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</si>
  <si>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</si>
  <si>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</si>
  <si>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</si>
  <si>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</si>
  <si>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</si>
  <si>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</si>
  <si>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</si>
  <si>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</si>
  <si>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</si>
  <si>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</si>
  <si>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</si>
  <si>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</si>
  <si>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</si>
  <si>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</si>
  <si>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</si>
  <si>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</si>
  <si>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</si>
  <si>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</si>
  <si>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</si>
  <si>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</si>
  <si>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</si>
  <si>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</si>
  <si>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</si>
  <si>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</si>
  <si>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</si>
  <si>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</si>
  <si>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</si>
  <si>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</si>
  <si>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</si>
  <si>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</si>
  <si>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</si>
  <si>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</si>
  <si>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</si>
  <si>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</si>
  <si>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</si>
  <si>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</si>
  <si>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</si>
  <si>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</si>
  <si>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</si>
  <si>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</si>
  <si>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</si>
  <si>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</si>
  <si>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</si>
  <si>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</si>
  <si>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</si>
  <si>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</si>
  <si>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</si>
  <si>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</si>
  <si>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</si>
  <si>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</si>
  <si>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</si>
  <si>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</si>
  <si>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</si>
  <si>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</si>
  <si>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</si>
  <si>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</si>
  <si>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</si>
  <si>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</si>
  <si>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</si>
  <si>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</si>
  <si>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</si>
  <si>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</si>
  <si>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</si>
  <si>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</si>
  <si>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</si>
  <si>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</si>
  <si>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</si>
  <si>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</si>
  <si>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</si>
  <si>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</si>
  <si>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</si>
  <si>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</si>
  <si>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</si>
  <si>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</si>
  <si>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</si>
  <si>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</si>
  <si>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</si>
  <si>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</si>
  <si>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</si>
  <si>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</si>
  <si>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</si>
  <si>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</si>
  <si>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</si>
  <si>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</si>
  <si>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</si>
  <si>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</si>
  <si>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</si>
  <si>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</si>
  <si>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</si>
  <si>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</si>
  <si>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</si>
  <si>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</si>
  <si>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</si>
  <si>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</si>
  <si>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</si>
  <si>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</si>
  <si>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</si>
  <si>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</si>
  <si>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</si>
  <si>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</si>
  <si>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</si>
  <si>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</si>
  <si>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</si>
  <si>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</si>
  <si>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</si>
  <si>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</si>
  <si>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</si>
  <si>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</si>
  <si>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</si>
  <si>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</si>
  <si>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</si>
  <si>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</si>
  <si>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</si>
  <si>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</si>
  <si>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</si>
  <si>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</si>
  <si>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</si>
  <si>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</si>
  <si>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</si>
  <si>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</si>
  <si>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</si>
  <si>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</si>
  <si>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</si>
  <si>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</si>
  <si>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</si>
  <si>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</si>
  <si>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</si>
  <si>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</si>
  <si>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</si>
  <si>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</si>
  <si>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</si>
  <si>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</si>
  <si>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</si>
  <si>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</si>
  <si>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</si>
  <si>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</si>
  <si>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</si>
  <si>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</si>
  <si>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</si>
  <si>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</si>
  <si>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</si>
  <si>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</si>
  <si>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</si>
  <si>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</si>
  <si>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</si>
  <si>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</si>
  <si>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</si>
  <si>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</si>
  <si>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</si>
  <si>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</si>
  <si>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</si>
  <si>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</si>
  <si>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</si>
  <si>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</si>
  <si>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</si>
  <si>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</si>
  <si>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</si>
  <si>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</si>
  <si>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</si>
  <si>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</si>
  <si>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</si>
  <si>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</si>
  <si>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</si>
  <si>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</si>
  <si>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</si>
  <si>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</si>
  <si>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</si>
  <si>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</si>
  <si>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</si>
  <si>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</si>
  <si>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</si>
  <si>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</si>
  <si>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</si>
  <si>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</si>
  <si>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</si>
  <si>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</si>
  <si>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</si>
  <si>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</si>
  <si>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</si>
  <si>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</si>
  <si>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</si>
  <si>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</si>
  <si>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</si>
  <si>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</si>
  <si>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</si>
  <si>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</si>
  <si>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</si>
  <si>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</si>
  <si>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</si>
  <si>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</si>
  <si>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</si>
  <si>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</si>
  <si>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</si>
  <si>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</si>
  <si>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</si>
  <si>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</si>
  <si>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</si>
  <si>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</si>
  <si>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</si>
  <si>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</si>
  <si>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</si>
  <si>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</si>
  <si>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</si>
  <si>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</si>
  <si>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</si>
  <si>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</si>
  <si>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</si>
  <si>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</si>
  <si>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</si>
  <si>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</si>
  <si>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</si>
  <si>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</si>
  <si>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</si>
  <si>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</si>
  <si>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</si>
  <si>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</si>
  <si>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</si>
  <si>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</si>
  <si>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</si>
  <si>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</si>
  <si>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</si>
  <si>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</si>
  <si>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</si>
  <si>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</si>
  <si>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</si>
  <si>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</si>
  <si>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</si>
  <si>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</si>
  <si>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</si>
  <si>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</si>
  <si>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</si>
  <si>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</si>
  <si>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</si>
  <si>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</si>
  <si>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</si>
  <si>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</si>
  <si>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</si>
  <si>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</si>
  <si>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</si>
  <si>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</si>
  <si>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</si>
  <si>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</si>
  <si>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</si>
  <si>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</si>
  <si>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</si>
  <si>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</si>
  <si>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</si>
  <si>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</si>
  <si>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</si>
  <si>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</si>
  <si>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</si>
  <si>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</si>
  <si>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</si>
  <si>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</si>
  <si>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</si>
  <si>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</si>
  <si>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</si>
  <si>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</si>
  <si>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</si>
  <si>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</si>
  <si>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</si>
  <si>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</si>
  <si>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</si>
  <si>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</si>
  <si>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</si>
  <si>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</si>
  <si>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</si>
  <si>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</si>
  <si>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</si>
  <si>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</si>
  <si>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</si>
  <si>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</si>
  <si>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</si>
  <si>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</si>
  <si>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</si>
  <si>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</si>
  <si>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</si>
  <si>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</si>
  <si>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</si>
  <si>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</si>
  <si>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</si>
  <si>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</si>
  <si>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</si>
  <si>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</si>
  <si>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</si>
  <si>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</si>
  <si>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</si>
  <si>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</si>
  <si>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</si>
  <si>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</si>
  <si>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</si>
  <si>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</si>
  <si>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</si>
  <si>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</si>
  <si>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</si>
  <si>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</si>
  <si>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</si>
  <si>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</si>
  <si>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</si>
  <si>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</si>
  <si>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</si>
  <si>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</si>
  <si>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</si>
  <si>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</si>
  <si>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</si>
  <si>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</si>
  <si>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</si>
  <si>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</si>
  <si>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</si>
  <si>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</si>
  <si>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</si>
  <si>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</si>
  <si>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</si>
  <si>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</si>
  <si>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</si>
  <si>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</si>
  <si>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</si>
  <si>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</si>
  <si>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</si>
  <si>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</si>
  <si>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</si>
  <si>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</si>
  <si>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</si>
  <si>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</si>
  <si>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</si>
  <si>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</si>
  <si>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</si>
  <si>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</si>
  <si>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</si>
  <si>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</si>
  <si>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</si>
  <si>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</si>
  <si>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</si>
  <si>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</si>
  <si>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</si>
  <si>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</si>
  <si>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</si>
  <si>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</si>
  <si>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</si>
  <si>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</si>
  <si>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</si>
  <si>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</si>
  <si>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</si>
  <si>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</si>
  <si>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</si>
  <si>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</si>
  <si>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</si>
  <si>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</si>
  <si>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</si>
  <si>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</si>
  <si>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</si>
  <si>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</si>
  <si>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</si>
  <si>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</si>
  <si>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</si>
  <si>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</si>
  <si>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</si>
  <si>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</si>
  <si>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</si>
  <si>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</si>
  <si>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</si>
  <si>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</si>
  <si>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</si>
  <si>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</si>
  <si>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</si>
  <si>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</si>
  <si>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</si>
  <si>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</si>
  <si>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</si>
  <si>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</si>
  <si>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</si>
  <si>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</si>
  <si>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</si>
  <si>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</si>
  <si>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</si>
  <si>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</si>
  <si>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</si>
  <si>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</si>
  <si>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</si>
  <si>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</si>
  <si>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</si>
  <si>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</si>
  <si>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</si>
  <si>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</si>
  <si>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</si>
  <si>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</si>
  <si>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</si>
  <si>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</si>
  <si>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</si>
  <si>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</si>
  <si>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</si>
  <si>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</si>
  <si>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</si>
  <si>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</si>
  <si>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</si>
  <si>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</si>
  <si>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</si>
  <si>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</si>
  <si>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</si>
  <si>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</si>
  <si>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</si>
  <si>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</si>
  <si>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</si>
  <si>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</si>
  <si>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</si>
  <si>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</si>
  <si>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</si>
  <si>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</si>
  <si>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</si>
  <si>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</si>
  <si>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</si>
  <si>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</si>
  <si>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</si>
  <si>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</si>
  <si>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</si>
  <si>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</si>
  <si>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</si>
  <si>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</si>
  <si>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</si>
  <si>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</si>
  <si>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</si>
  <si>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</si>
  <si>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</si>
  <si>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</si>
  <si>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</si>
  <si>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</si>
  <si>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</si>
  <si>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</si>
  <si>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</si>
  <si>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</si>
  <si>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</si>
  <si>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</si>
  <si>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</si>
  <si>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</si>
  <si>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</si>
  <si>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</si>
  <si>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</si>
  <si>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</si>
  <si>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</si>
  <si>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</si>
  <si>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</si>
  <si>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</si>
  <si>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</si>
  <si>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</si>
  <si>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</si>
  <si>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</si>
  <si>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</si>
  <si>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</si>
  <si>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</si>
  <si>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</si>
  <si>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</si>
  <si>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</si>
  <si>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</si>
  <si>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</si>
  <si>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</si>
  <si>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</si>
  <si>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</si>
  <si>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</si>
  <si>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</si>
  <si>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</si>
  <si>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</si>
  <si>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</si>
  <si>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</si>
  <si>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</si>
  <si>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</si>
  <si>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</si>
  <si>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</si>
  <si>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</si>
  <si>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</si>
  <si>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</si>
  <si>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</si>
  <si>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</si>
  <si>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</si>
  <si>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</si>
  <si>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</si>
  <si>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</si>
  <si>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</si>
  <si>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</si>
  <si>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</si>
  <si>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</si>
  <si>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</si>
  <si>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</si>
  <si>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</si>
  <si>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</si>
  <si>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</si>
  <si>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</si>
  <si>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</si>
  <si>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</si>
  <si>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</si>
  <si>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</si>
  <si>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</si>
  <si>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</si>
  <si>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</si>
  <si>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</si>
  <si>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</si>
  <si>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</si>
  <si>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</si>
  <si>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</si>
  <si>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</si>
  <si>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</si>
  <si>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</si>
  <si>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</si>
  <si>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</si>
  <si>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</si>
  <si>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</si>
  <si>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</si>
  <si>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</si>
  <si>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</si>
  <si>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</si>
  <si>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</si>
  <si>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</si>
  <si>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</si>
  <si>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</si>
  <si>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</si>
  <si>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</si>
  <si>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</si>
  <si>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</si>
  <si>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</si>
  <si>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</si>
  <si>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</si>
  <si>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</si>
  <si>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</si>
  <si>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</si>
  <si>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</si>
  <si>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</si>
  <si>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</si>
  <si>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</si>
  <si>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</si>
  <si>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</si>
  <si>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</si>
  <si>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</si>
  <si>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</si>
  <si>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</si>
  <si>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</si>
  <si>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</si>
  <si>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</si>
  <si>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</si>
  <si>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</si>
  <si>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</si>
  <si>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</si>
  <si>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</si>
  <si>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</si>
  <si>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</si>
  <si>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</si>
  <si>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</si>
  <si>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</si>
  <si>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</si>
  <si>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</si>
  <si>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</si>
  <si>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</si>
  <si>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</si>
  <si>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</si>
  <si>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</si>
  <si>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</si>
  <si>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</si>
  <si>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</si>
  <si>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</si>
  <si>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</si>
  <si>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</si>
  <si>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</si>
  <si>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</si>
  <si>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</si>
  <si>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</si>
  <si>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</si>
  <si>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</si>
  <si>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</si>
  <si>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</si>
  <si>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</si>
  <si>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</si>
  <si>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</si>
  <si>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</si>
  <si>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</si>
  <si>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</si>
  <si>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</si>
  <si>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</si>
  <si>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</si>
  <si>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</si>
  <si>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</si>
  <si>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</si>
  <si>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</si>
  <si>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</si>
  <si>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</si>
  <si>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</si>
  <si>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</si>
  <si>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</si>
  <si>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</si>
  <si>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</si>
  <si>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</si>
  <si>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</si>
  <si>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</si>
  <si>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</si>
  <si>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</si>
  <si>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</si>
  <si>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</si>
  <si>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</si>
  <si>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</si>
  <si>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</si>
  <si>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</si>
  <si>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</si>
  <si>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</si>
  <si>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</si>
  <si>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</si>
  <si>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</si>
  <si>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</si>
  <si>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</si>
  <si>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</si>
  <si>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</si>
  <si>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</si>
  <si>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</si>
  <si>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</si>
  <si>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</si>
  <si>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</si>
  <si>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</si>
  <si>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</si>
  <si>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</si>
  <si>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</si>
  <si>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</si>
  <si>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</si>
  <si>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</si>
  <si>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</si>
  <si>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</si>
  <si>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</si>
  <si>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</si>
  <si>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</si>
  <si>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</si>
  <si>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</si>
  <si>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</si>
  <si>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</si>
  <si>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</si>
  <si>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</si>
  <si>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</si>
  <si>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</si>
  <si>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</si>
  <si>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</si>
  <si>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</si>
  <si>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</si>
  <si>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</si>
  <si>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</si>
  <si>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</si>
  <si>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</si>
  <si>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</si>
  <si>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</si>
  <si>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</si>
  <si>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</si>
  <si>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</si>
  <si>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</si>
  <si>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</si>
  <si>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</si>
  <si>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</si>
  <si>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</si>
  <si>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</si>
  <si>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</si>
  <si>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</si>
  <si>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</si>
  <si>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</si>
  <si>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</si>
  <si>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</si>
  <si>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</si>
  <si>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</si>
  <si>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</si>
  <si>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</si>
  <si>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</si>
  <si>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</si>
  <si>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</si>
  <si>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</si>
  <si>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</si>
  <si>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</si>
  <si>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</si>
  <si>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</si>
  <si>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</si>
  <si>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</si>
  <si>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</si>
  <si>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</si>
  <si>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</si>
  <si>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</si>
  <si>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</si>
  <si>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</si>
  <si>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</si>
  <si>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</si>
  <si>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</si>
  <si>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</si>
  <si>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</si>
  <si>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</si>
  <si>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</si>
  <si>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</si>
  <si>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</si>
  <si>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</si>
  <si>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</si>
  <si>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</si>
  <si>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</si>
  <si>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</si>
  <si>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</si>
  <si>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</si>
  <si>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</si>
  <si>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</si>
  <si>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</si>
  <si>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</si>
  <si>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</si>
  <si>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</si>
  <si>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</si>
  <si>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</si>
  <si>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</si>
  <si>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</si>
  <si>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</si>
  <si>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</si>
  <si>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</si>
  <si>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</si>
  <si>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</si>
  <si>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</si>
  <si>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</si>
  <si>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</si>
  <si>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</si>
  <si>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</si>
  <si>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</si>
  <si>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</si>
  <si>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</si>
  <si>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</si>
  <si>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</si>
  <si>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</si>
  <si>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</si>
  <si>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</si>
  <si>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</si>
  <si>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</si>
  <si>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</si>
  <si>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</si>
  <si>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</si>
  <si>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</si>
  <si>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</si>
  <si>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</si>
  <si>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</si>
  <si>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</si>
  <si>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</si>
  <si>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</si>
  <si>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</si>
  <si>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</si>
  <si>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</si>
  <si>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</si>
  <si>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</si>
  <si>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</si>
  <si>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</si>
  <si>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</si>
  <si>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</si>
  <si>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</si>
  <si>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</si>
  <si>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</si>
  <si>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</si>
  <si>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</si>
  <si>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</si>
  <si>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</si>
  <si>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</si>
  <si>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</si>
  <si>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</si>
  <si>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</si>
  <si>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</si>
  <si>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</si>
  <si>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</si>
  <si>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</si>
  <si>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</si>
  <si>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</si>
  <si>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</si>
  <si>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</si>
  <si>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</si>
  <si>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</si>
  <si>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</si>
  <si>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</si>
  <si>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</si>
  <si>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</si>
  <si>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</si>
  <si>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</si>
  <si>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</si>
  <si>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</si>
  <si>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</si>
  <si>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</si>
  <si>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</si>
  <si>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</si>
  <si>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</si>
  <si>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</si>
  <si>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</si>
  <si>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</si>
  <si>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</si>
  <si>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</si>
  <si>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</si>
  <si>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</si>
  <si>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</si>
  <si>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</si>
  <si>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</si>
  <si>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</si>
  <si>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</si>
  <si>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</si>
  <si>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</si>
  <si>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</si>
  <si>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</si>
  <si>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</si>
  <si>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</si>
  <si>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</si>
  <si>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</si>
  <si>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</si>
  <si>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</si>
  <si>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</si>
  <si>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</si>
  <si>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</si>
  <si>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</si>
  <si>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</si>
  <si>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</si>
  <si>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</si>
  <si>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</si>
  <si>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</si>
  <si>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</si>
  <si>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</si>
  <si>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</si>
  <si>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</si>
  <si>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</si>
  <si>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</si>
  <si>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</si>
  <si>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</si>
  <si>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</si>
  <si>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</si>
  <si>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</si>
  <si>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</si>
  <si>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</si>
  <si>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</si>
  <si>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</si>
  <si>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</si>
  <si>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</si>
  <si>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</si>
  <si>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</si>
  <si>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</si>
  <si>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</si>
  <si>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</si>
  <si>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</si>
  <si>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</si>
  <si>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</si>
  <si>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</si>
  <si>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</si>
  <si>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</si>
  <si>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</si>
  <si>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</si>
  <si>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</si>
  <si>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</si>
  <si>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</si>
  <si>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</si>
  <si>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</si>
  <si>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</si>
  <si>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</si>
  <si>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</si>
  <si>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</si>
  <si>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</si>
  <si>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</si>
  <si>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</si>
  <si>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</si>
  <si>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</si>
  <si>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</si>
  <si>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</si>
  <si>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</si>
  <si>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</si>
  <si>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</si>
  <si>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</si>
  <si>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</si>
  <si>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</si>
  <si>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</si>
  <si>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</si>
  <si>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</si>
  <si>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</si>
  <si>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</si>
  <si>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</si>
  <si>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</si>
  <si>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</si>
  <si>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</si>
  <si>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</si>
  <si>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</si>
  <si>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</si>
  <si>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</si>
  <si>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</si>
  <si>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</si>
  <si>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</si>
  <si>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</si>
  <si>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</si>
  <si>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</si>
  <si>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</si>
  <si>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</si>
  <si>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</si>
  <si>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</si>
  <si>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</si>
  <si>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</si>
  <si>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</si>
  <si>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</si>
  <si>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</si>
  <si>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</si>
  <si>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</si>
  <si>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</si>
  <si>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</si>
  <si>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</si>
  <si>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</si>
  <si>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</si>
  <si>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</si>
  <si>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</si>
  <si>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</si>
  <si>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</si>
  <si>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</si>
  <si>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</si>
  <si>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</si>
  <si>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</si>
  <si>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</si>
  <si>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</si>
  <si>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</si>
  <si>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</si>
  <si>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</si>
  <si>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</si>
  <si>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</si>
  <si>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</si>
  <si>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</si>
  <si>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</si>
  <si>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</si>
  <si>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</si>
  <si>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</si>
  <si>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</si>
  <si>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</si>
  <si>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</si>
  <si>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</si>
  <si>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</si>
  <si>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</si>
  <si>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</si>
  <si>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</si>
  <si>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</si>
  <si>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</si>
  <si>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</si>
  <si>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</si>
  <si>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</si>
  <si>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</si>
  <si>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</si>
  <si>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</si>
  <si>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</si>
  <si>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</si>
  <si>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</si>
  <si>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</si>
  <si>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</si>
  <si>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</si>
  <si>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</si>
  <si>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</si>
  <si>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</si>
  <si>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</si>
  <si>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</si>
  <si>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</si>
  <si>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</si>
  <si>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</si>
  <si>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</si>
  <si>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</si>
  <si>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</si>
  <si>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</si>
  <si>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</si>
  <si>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</si>
  <si>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</si>
  <si>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</si>
  <si>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</si>
  <si>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</si>
  <si>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</si>
  <si>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</si>
  <si>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</si>
  <si>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</si>
  <si>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</si>
  <si>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</si>
  <si>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</si>
  <si>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</si>
  <si>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</si>
  <si>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</si>
  <si>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</si>
  <si>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</si>
  <si>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</si>
  <si>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</si>
  <si>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</si>
  <si>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</si>
  <si>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</si>
  <si>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</si>
  <si>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</si>
  <si>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</si>
  <si>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</si>
  <si>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</si>
  <si>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</si>
  <si>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</si>
  <si>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</si>
  <si>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</si>
  <si>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</si>
  <si>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</si>
  <si>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</si>
  <si>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</si>
  <si>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</si>
  <si>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</si>
  <si>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</si>
  <si>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</si>
  <si>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</si>
  <si>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</si>
  <si>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</si>
  <si>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</si>
  <si>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</si>
  <si>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</si>
  <si>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</si>
  <si>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</si>
  <si>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</si>
  <si>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</si>
  <si>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</si>
  <si>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</si>
  <si>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</si>
  <si>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</si>
  <si>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</si>
  <si>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</si>
  <si>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</si>
  <si>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</si>
  <si>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</si>
  <si>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</si>
  <si>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</si>
  <si>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</si>
  <si>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</si>
  <si>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</si>
  <si>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</si>
  <si>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</si>
  <si>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</si>
  <si>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</si>
  <si>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</si>
  <si>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</si>
  <si>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</si>
  <si>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</si>
  <si>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</si>
  <si>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</si>
  <si>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</si>
  <si>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</si>
  <si>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</si>
  <si>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</si>
  <si>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</si>
  <si>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</si>
  <si>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</si>
  <si>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</si>
  <si>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</si>
  <si>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</si>
  <si>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</si>
  <si>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</si>
  <si>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</si>
  <si>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</si>
  <si>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</si>
  <si>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</si>
  <si>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</si>
  <si>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</si>
  <si>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</si>
  <si>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</si>
  <si>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</si>
  <si>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</si>
  <si>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</si>
  <si>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</si>
  <si>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</si>
  <si>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</si>
  <si>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</si>
  <si>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</si>
  <si>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</si>
  <si>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</si>
  <si>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</si>
  <si>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</si>
  <si>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</si>
  <si>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</si>
  <si>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</si>
  <si>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</si>
  <si>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</si>
  <si>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</si>
  <si>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</si>
  <si>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</si>
  <si>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</si>
  <si>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</si>
  <si>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</si>
  <si>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</si>
  <si>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</si>
  <si>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</si>
  <si>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</si>
  <si>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</si>
  <si>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</si>
  <si>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</si>
  <si>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</si>
  <si>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</si>
  <si>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</si>
  <si>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</si>
  <si>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</si>
  <si>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</si>
  <si>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</si>
  <si>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</si>
  <si>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</si>
  <si>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</si>
  <si>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</si>
  <si>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</si>
  <si>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</si>
  <si>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</si>
  <si>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</si>
  <si>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</si>
  <si>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</si>
  <si>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</si>
  <si>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</si>
  <si>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</si>
  <si>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</si>
  <si>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</si>
  <si>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</si>
  <si>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</si>
  <si>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</si>
  <si>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</si>
  <si>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</si>
  <si>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</si>
  <si>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</si>
  <si>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</si>
  <si>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</si>
  <si>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</si>
  <si>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</si>
  <si>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</si>
  <si>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</si>
  <si>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</si>
  <si>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</si>
  <si>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</si>
  <si>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</si>
  <si>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</si>
  <si>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</si>
  <si>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</si>
  <si>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</si>
  <si>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</si>
  <si>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</si>
  <si>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</si>
  <si>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</si>
  <si>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</si>
  <si>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</si>
  <si>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</si>
  <si>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</si>
  <si>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</si>
  <si>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</si>
  <si>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</si>
  <si>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</si>
  <si>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</si>
  <si>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</si>
  <si>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</si>
  <si>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</si>
  <si>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</si>
  <si>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</si>
  <si>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</si>
  <si>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</si>
  <si>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</si>
  <si>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</si>
  <si>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</si>
  <si>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</si>
  <si>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</si>
  <si>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</si>
  <si>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</si>
  <si>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</si>
  <si>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</si>
  <si>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</si>
  <si>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</si>
  <si>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</si>
  <si>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</si>
  <si>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</si>
  <si>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</si>
  <si>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</si>
  <si>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</si>
  <si>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</si>
  <si>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</si>
  <si>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</si>
  <si>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</si>
  <si>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</si>
  <si>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</si>
  <si>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</si>
  <si>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</si>
  <si>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</si>
  <si>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</si>
  <si>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</si>
  <si>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</si>
  <si>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</si>
  <si>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</si>
  <si>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</si>
  <si>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</si>
  <si>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</si>
  <si>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</si>
  <si>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</si>
  <si>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</si>
  <si>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</si>
  <si>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</si>
  <si>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</si>
  <si>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</si>
  <si>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</si>
  <si>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</si>
  <si>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</si>
  <si>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</si>
  <si>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</si>
  <si>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</si>
  <si>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</si>
  <si>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</si>
  <si>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</si>
  <si>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</si>
  <si>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</si>
  <si>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</si>
  <si>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</si>
  <si>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</si>
  <si>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</si>
  <si>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</si>
  <si>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</si>
  <si>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</si>
  <si>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</si>
  <si>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</si>
  <si>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</si>
  <si>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</si>
  <si>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</si>
  <si>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</si>
  <si>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</si>
  <si>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</si>
  <si>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</si>
  <si>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</si>
  <si>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</si>
  <si>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</si>
  <si>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</si>
  <si>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</si>
  <si>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</si>
  <si>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</si>
  <si>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</si>
  <si>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</si>
  <si>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</si>
  <si>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</si>
  <si>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</si>
  <si>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</si>
  <si>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</si>
  <si>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</si>
  <si>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</si>
  <si>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</si>
  <si>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</si>
  <si>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</si>
  <si>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</si>
  <si>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</si>
  <si>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</si>
  <si>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</si>
  <si>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</si>
  <si>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</si>
  <si>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</si>
  <si>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</si>
  <si>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</si>
  <si>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</si>
  <si>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</si>
  <si>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</si>
  <si>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</si>
  <si>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</si>
  <si>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</si>
  <si>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</si>
  <si>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</si>
  <si>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</si>
  <si>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</si>
  <si>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</si>
  <si>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</si>
  <si>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</si>
  <si>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</si>
  <si>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</si>
  <si>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</si>
  <si>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</si>
  <si>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</si>
  <si>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</si>
  <si>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</si>
  <si>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</si>
  <si>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</si>
  <si>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</si>
  <si>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</si>
  <si>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</si>
  <si>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</si>
  <si>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</si>
  <si>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</si>
  <si>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</si>
  <si>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</si>
  <si>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</si>
  <si>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</si>
  <si>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</si>
  <si>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</si>
  <si>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</si>
  <si>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</si>
  <si>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</si>
  <si>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</si>
  <si>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</si>
  <si>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</si>
  <si>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</si>
  <si>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</si>
  <si>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</si>
  <si>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</si>
  <si>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</si>
  <si>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</si>
  <si>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</si>
  <si>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</si>
  <si>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</si>
  <si>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</si>
  <si>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</si>
  <si>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</si>
  <si>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</si>
  <si>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</si>
  <si>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</si>
  <si>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</si>
  <si>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</si>
  <si>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</si>
  <si>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</si>
  <si>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</si>
  <si>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</si>
  <si>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</si>
  <si>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</si>
  <si>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</si>
  <si>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</si>
  <si>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</si>
  <si>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</si>
  <si>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</si>
  <si>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</si>
  <si>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</si>
  <si>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</si>
  <si>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</si>
  <si>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</si>
  <si>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</si>
  <si>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</si>
  <si>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</si>
  <si>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</si>
  <si>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</si>
  <si>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</si>
  <si>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</si>
  <si>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</si>
  <si>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</si>
  <si>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</si>
  <si>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</si>
  <si>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</si>
  <si>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</si>
  <si>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</si>
  <si>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</si>
  <si>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</si>
  <si>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</si>
  <si>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</si>
  <si>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</si>
  <si>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</si>
  <si>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</si>
  <si>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</si>
  <si>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</si>
  <si>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</si>
  <si>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</si>
  <si>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</si>
  <si>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</si>
  <si>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</si>
  <si>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</si>
  <si>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</si>
  <si>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</si>
  <si>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</si>
  <si>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</si>
  <si>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</si>
  <si>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</si>
  <si>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</si>
  <si>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</si>
  <si>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</si>
  <si>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</si>
  <si>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</si>
  <si>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</si>
  <si>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</si>
  <si>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</si>
  <si>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</si>
  <si>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</si>
  <si>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</si>
  <si>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</si>
  <si>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</si>
  <si>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</si>
  <si>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</si>
  <si>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</si>
  <si>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</si>
  <si>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</si>
  <si>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</si>
  <si>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</si>
  <si>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</si>
  <si>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</si>
  <si>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</si>
  <si>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</si>
  <si>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</si>
  <si>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</si>
  <si>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</si>
  <si>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</si>
  <si>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</si>
  <si>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</si>
  <si>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</si>
  <si>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</si>
  <si>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</si>
  <si>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</si>
  <si>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</si>
  <si>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</si>
  <si>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</si>
  <si>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</si>
  <si>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</si>
  <si>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</si>
  <si>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</si>
  <si>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</si>
  <si>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</si>
  <si>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</si>
  <si>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</si>
  <si>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</si>
  <si>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</si>
  <si>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</si>
  <si>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</si>
  <si>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</si>
  <si>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</si>
  <si>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</si>
  <si>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</si>
  <si>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</si>
  <si>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</si>
  <si>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</si>
  <si>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</si>
  <si>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</si>
  <si>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</si>
  <si>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</si>
  <si>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</si>
  <si>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</si>
  <si>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</si>
  <si>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</si>
  <si>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</si>
  <si>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</si>
  <si>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</si>
  <si>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</si>
  <si>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</si>
  <si>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</si>
  <si>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</si>
  <si>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</si>
  <si>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</si>
  <si>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</si>
  <si>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</si>
  <si>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</si>
  <si>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</si>
  <si>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</si>
  <si>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</si>
  <si>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</si>
  <si>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</si>
  <si>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</si>
  <si>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</si>
  <si>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</si>
  <si>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</si>
  <si>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</si>
  <si>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</si>
  <si>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</si>
  <si>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</si>
  <si>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</si>
  <si>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</si>
  <si>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</si>
  <si>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</si>
  <si>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</si>
  <si>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</si>
  <si>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</si>
  <si>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</si>
  <si>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</si>
  <si>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</si>
  <si>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</si>
  <si>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</si>
  <si>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</si>
  <si>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</si>
  <si>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</si>
  <si>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</si>
  <si>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</si>
  <si>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</si>
  <si>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</si>
  <si>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</si>
  <si>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</si>
  <si>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</si>
  <si>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</si>
  <si>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</si>
  <si>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</si>
  <si>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</si>
  <si>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</si>
  <si>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</si>
  <si>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</si>
  <si>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</si>
  <si>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</si>
  <si>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</si>
  <si>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</si>
  <si>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</si>
  <si>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</si>
  <si>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</si>
  <si>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</si>
  <si>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</si>
  <si>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</si>
  <si>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</si>
  <si>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</si>
  <si>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</si>
  <si>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</si>
  <si>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</si>
  <si>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</si>
  <si>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</si>
  <si>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</si>
  <si>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</si>
  <si>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</si>
  <si>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</si>
  <si>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</si>
  <si>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</si>
  <si>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</si>
  <si>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</si>
  <si>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</si>
  <si>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</si>
  <si>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</si>
  <si>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</si>
  <si>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</si>
  <si>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</si>
  <si>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</si>
  <si>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</si>
  <si>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</si>
  <si>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</si>
  <si>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</si>
  <si>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</si>
  <si>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</si>
  <si>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</si>
  <si>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</si>
  <si>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</si>
  <si>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</si>
  <si>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</si>
  <si>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</si>
  <si>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</si>
  <si>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</si>
  <si>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</si>
  <si>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</si>
  <si>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</si>
  <si>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</si>
  <si>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</si>
  <si>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</si>
  <si>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</si>
  <si>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</si>
  <si>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</si>
  <si>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</si>
  <si>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</si>
  <si>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</si>
  <si>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</si>
  <si>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</si>
  <si>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</si>
  <si>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</si>
  <si>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</si>
  <si>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</si>
  <si>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</si>
  <si>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</si>
  <si>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</si>
  <si>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</si>
  <si>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</si>
  <si>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</si>
  <si>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</si>
  <si>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</si>
  <si>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</si>
  <si>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</si>
  <si>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</si>
  <si>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</si>
  <si>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</si>
  <si>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</si>
  <si>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</si>
  <si>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</si>
  <si>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</si>
  <si>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</si>
  <si>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</si>
  <si>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</si>
  <si>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</si>
  <si>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</si>
  <si>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</si>
  <si>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</si>
  <si>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</si>
  <si>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</si>
  <si>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</si>
  <si>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</si>
  <si>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</si>
  <si>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</si>
  <si>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</si>
  <si>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</si>
  <si>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</si>
  <si>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</si>
  <si>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</si>
  <si>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</si>
  <si>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</si>
  <si>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</si>
  <si>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</si>
  <si>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</si>
  <si>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</si>
  <si>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</si>
  <si>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</si>
  <si>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</si>
  <si>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</si>
  <si>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</si>
  <si>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</si>
  <si>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</si>
  <si>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</si>
  <si>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</si>
  <si>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</si>
  <si>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</si>
  <si>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</si>
  <si>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</si>
  <si>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</si>
  <si>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</si>
  <si>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</si>
  <si>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</si>
  <si>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</si>
  <si>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</si>
  <si>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</si>
  <si>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</si>
  <si>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</si>
  <si>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</si>
  <si>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</si>
  <si>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</si>
  <si>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</si>
  <si>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</si>
  <si>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</si>
  <si>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</si>
  <si>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</si>
  <si>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</si>
  <si>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</si>
  <si>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</si>
  <si>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</si>
  <si>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</si>
  <si>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</si>
  <si>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</si>
  <si>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</si>
  <si>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</si>
  <si>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</si>
  <si>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</si>
  <si>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</si>
  <si>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</si>
  <si>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</si>
  <si>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</si>
  <si>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</si>
  <si>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</si>
  <si>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</si>
  <si>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</si>
  <si>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</si>
  <si>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</si>
  <si>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</si>
  <si>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</si>
  <si>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</si>
  <si>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</si>
  <si>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</si>
  <si>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</si>
  <si>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</si>
  <si>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</si>
  <si>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</si>
  <si>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</si>
  <si>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</si>
  <si>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</si>
  <si>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</si>
  <si>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</si>
  <si>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</si>
  <si>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</si>
  <si>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</si>
  <si>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</si>
  <si>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</si>
  <si>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</si>
  <si>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</si>
  <si>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</si>
  <si>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</si>
  <si>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</si>
  <si>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</si>
  <si>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</si>
  <si>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</si>
  <si>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</si>
  <si>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</si>
  <si>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</si>
  <si>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</si>
  <si>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</si>
  <si>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</si>
  <si>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</si>
  <si>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</si>
  <si>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</si>
  <si>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</si>
  <si>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</si>
  <si>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</si>
  <si>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</si>
  <si>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</si>
  <si>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</si>
  <si>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</si>
  <si>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</si>
  <si>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</si>
  <si>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</si>
  <si>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</si>
  <si>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</si>
  <si>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</si>
  <si>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</si>
  <si>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</si>
  <si>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</si>
  <si>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</si>
  <si>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</si>
  <si>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</si>
  <si>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</si>
  <si>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</si>
  <si>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</si>
  <si>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</si>
  <si>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</si>
  <si>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</si>
  <si>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</si>
  <si>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</si>
  <si>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</si>
  <si>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</si>
  <si>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</si>
  <si>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</si>
  <si>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</si>
  <si>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</si>
  <si>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</si>
  <si>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</si>
  <si>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</si>
  <si>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</si>
  <si>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</si>
  <si>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</si>
  <si>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</si>
  <si>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</si>
  <si>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</si>
  <si>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</si>
  <si>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</si>
  <si>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</si>
  <si>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</si>
  <si>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</si>
  <si>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</si>
  <si>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</si>
  <si>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</si>
  <si>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</si>
  <si>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</si>
  <si>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</si>
  <si>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</si>
  <si>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</si>
  <si>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</si>
  <si>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</si>
  <si>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</si>
  <si>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</si>
  <si>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</si>
  <si>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</si>
  <si>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</si>
  <si>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</si>
  <si>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</si>
  <si>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</si>
  <si>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</si>
  <si>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</si>
  <si>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</si>
  <si>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</si>
  <si>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</si>
  <si>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</si>
  <si>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</si>
  <si>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</si>
  <si>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</si>
  <si>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</si>
  <si>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</si>
  <si>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</si>
  <si>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</si>
  <si>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</si>
  <si>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</si>
  <si>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</si>
  <si>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</si>
  <si>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</si>
  <si>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</si>
  <si>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</si>
  <si>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</si>
  <si>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</si>
  <si>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</si>
  <si>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</si>
  <si>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</si>
  <si>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</si>
  <si>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</si>
  <si>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</si>
  <si>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</si>
  <si>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</si>
  <si>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</si>
  <si>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</si>
  <si>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</si>
  <si>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</si>
  <si>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</si>
  <si>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</si>
  <si>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</si>
  <si>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</si>
  <si>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</si>
  <si>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</si>
  <si>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</si>
  <si>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</si>
  <si>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</si>
  <si>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</si>
  <si>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</si>
  <si>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</si>
  <si>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</si>
  <si>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</si>
  <si>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</si>
  <si>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</si>
  <si>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</si>
  <si>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</si>
  <si>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</si>
  <si>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</si>
  <si>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</si>
  <si>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</si>
  <si>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</si>
  <si>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</si>
  <si>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</si>
  <si>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</si>
  <si>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</si>
  <si>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</si>
  <si>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</si>
  <si>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</si>
  <si>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</si>
  <si>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</si>
  <si>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</si>
  <si>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</si>
  <si>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</si>
  <si>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</si>
  <si>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</si>
  <si>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</si>
  <si>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</si>
  <si>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</si>
  <si>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</si>
  <si>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</si>
  <si>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</si>
  <si>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</si>
  <si>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</si>
  <si>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</si>
  <si>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</si>
  <si>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</si>
  <si>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</si>
  <si>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</si>
  <si>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</si>
  <si>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</si>
  <si>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</si>
  <si>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</si>
  <si>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</si>
  <si>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</si>
  <si>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</si>
  <si>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</si>
  <si>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</si>
  <si>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</si>
  <si>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</si>
  <si>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</si>
  <si>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</si>
  <si>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</si>
  <si>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</si>
  <si>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</si>
  <si>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</si>
  <si>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</si>
  <si>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</si>
  <si>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</si>
  <si>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</si>
  <si>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</si>
  <si>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</si>
  <si>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</si>
  <si>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</si>
  <si>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</si>
  <si>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</si>
  <si>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</si>
  <si>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</si>
  <si>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</si>
  <si>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</si>
  <si>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</si>
  <si>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</si>
  <si>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</si>
  <si>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</si>
  <si>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</si>
  <si>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</si>
  <si>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</si>
  <si>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</si>
  <si>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</si>
  <si>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</si>
  <si>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</si>
  <si>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</si>
  <si>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</si>
  <si>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</si>
  <si>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</si>
  <si>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</si>
  <si>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</si>
  <si>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</si>
  <si>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</si>
  <si>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</si>
  <si>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</si>
  <si>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</si>
  <si>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</si>
  <si>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</si>
  <si>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</si>
  <si>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</si>
  <si>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</si>
  <si>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</si>
  <si>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</si>
  <si>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</si>
  <si>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</si>
  <si>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</si>
  <si>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</si>
  <si>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</si>
  <si>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</si>
  <si>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</si>
  <si>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</si>
  <si>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</si>
  <si>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</si>
  <si>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</si>
  <si>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</si>
  <si>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</si>
  <si>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</si>
  <si>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</si>
  <si>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</si>
  <si>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</si>
  <si>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</si>
  <si>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</si>
  <si>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</si>
  <si>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</si>
  <si>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</si>
  <si>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</si>
  <si>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</si>
  <si>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</si>
  <si>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</si>
  <si>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</si>
  <si>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</si>
  <si>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</si>
  <si>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</si>
  <si>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</si>
  <si>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</si>
  <si>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</si>
  <si>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</si>
  <si>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</si>
  <si>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</si>
  <si>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</si>
  <si>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</si>
  <si>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</si>
  <si>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</si>
  <si>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</si>
  <si>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</si>
  <si>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</si>
  <si>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</si>
  <si>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</si>
  <si>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</si>
  <si>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</si>
  <si>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</si>
  <si>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</si>
  <si>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</si>
  <si>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</si>
  <si>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</si>
  <si>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</si>
  <si>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</si>
  <si>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</si>
  <si>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</si>
  <si>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</si>
  <si>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</si>
  <si>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</si>
  <si>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</si>
  <si>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</si>
  <si>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</si>
  <si>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</si>
  <si>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</si>
  <si>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</si>
  <si>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</si>
  <si>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</si>
  <si>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</si>
  <si>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</si>
  <si>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</si>
  <si>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</si>
  <si>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</si>
  <si>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</si>
  <si>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</si>
  <si>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</si>
  <si>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</si>
  <si>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</si>
  <si>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</si>
  <si>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</si>
  <si>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</si>
  <si>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</si>
  <si>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</si>
  <si>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</si>
  <si>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</si>
  <si>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</si>
  <si>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</si>
  <si>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</si>
  <si>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</si>
  <si>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</si>
  <si>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</si>
  <si>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</si>
  <si>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</si>
  <si>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</si>
  <si>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</si>
  <si>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</si>
  <si>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</si>
  <si>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</si>
  <si>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</si>
  <si>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</si>
  <si>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</si>
  <si>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</si>
  <si>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</si>
  <si>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</si>
  <si>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</si>
  <si>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</si>
  <si>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</si>
  <si>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</si>
  <si>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</si>
  <si>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</si>
  <si>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</si>
  <si>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</si>
  <si>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</si>
  <si>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</si>
  <si>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</si>
  <si>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</si>
  <si>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</si>
  <si>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</si>
  <si>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</si>
  <si>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</si>
  <si>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</si>
  <si>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</si>
  <si>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</si>
  <si>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</si>
  <si>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</si>
  <si>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</si>
  <si>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</si>
  <si>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</si>
  <si>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</si>
  <si>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</si>
  <si>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</si>
  <si>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</si>
  <si>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</si>
  <si>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</si>
  <si>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</si>
  <si>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</si>
  <si>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</si>
  <si>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</si>
  <si>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</si>
  <si>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</si>
  <si>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</si>
  <si>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</si>
  <si>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</si>
  <si>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</si>
  <si>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</si>
  <si>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</si>
  <si>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</si>
  <si>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</si>
  <si>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</si>
  <si>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</si>
  <si>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</si>
  <si>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</si>
  <si>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</si>
  <si>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</si>
  <si>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</si>
  <si>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</si>
  <si>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</si>
  <si>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</si>
  <si>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</si>
  <si>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</si>
  <si>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</si>
  <si>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</si>
  <si>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</si>
  <si>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</si>
  <si>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</si>
  <si>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</si>
  <si>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</si>
  <si>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</si>
  <si>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</si>
  <si>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</si>
  <si>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</si>
  <si>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</si>
  <si>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</si>
  <si>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</si>
  <si>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</si>
  <si>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</si>
  <si>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</si>
  <si>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</si>
  <si>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</si>
  <si>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</si>
  <si>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</si>
  <si>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</si>
  <si>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</si>
  <si>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</si>
  <si>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</si>
  <si>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</si>
  <si>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</si>
  <si>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</si>
  <si>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</si>
  <si>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</si>
  <si>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</si>
  <si>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</si>
  <si>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</si>
  <si>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</si>
  <si>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</si>
  <si>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</si>
  <si>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</si>
  <si>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</si>
  <si>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</si>
  <si>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</si>
  <si>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</si>
  <si>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</si>
  <si>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</si>
  <si>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</si>
  <si>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</si>
  <si>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</si>
  <si>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</si>
  <si>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</si>
  <si>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</si>
  <si>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</si>
  <si>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</si>
  <si>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</si>
  <si>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</si>
  <si>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</si>
  <si>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</si>
  <si>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</si>
  <si>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</si>
  <si>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</si>
  <si>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</si>
  <si>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</si>
  <si>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</si>
  <si>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</si>
  <si>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</si>
  <si>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</si>
  <si>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</si>
  <si>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</si>
  <si>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</si>
  <si>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</si>
  <si>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</si>
  <si>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</si>
  <si>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</si>
  <si>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</si>
  <si>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</si>
  <si>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</si>
  <si>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</si>
  <si>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</si>
  <si>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</si>
  <si>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</si>
  <si>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</si>
  <si>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</si>
  <si>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</si>
  <si>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</si>
  <si>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</si>
  <si>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</si>
  <si>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</si>
  <si>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</si>
  <si>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</si>
  <si>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</si>
  <si>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</si>
  <si>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</si>
  <si>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</si>
  <si>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</si>
  <si>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</si>
  <si>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</si>
  <si>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</si>
  <si>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</si>
  <si>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</si>
  <si>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</si>
  <si>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</si>
  <si>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</si>
  <si>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</si>
  <si>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</si>
  <si>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</si>
  <si>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</si>
  <si>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</si>
  <si>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</si>
  <si>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</si>
  <si>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</si>
  <si>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</si>
  <si>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</si>
  <si>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</si>
  <si>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</si>
  <si>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</si>
  <si>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</si>
  <si>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</si>
  <si>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</si>
  <si>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</si>
  <si>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</si>
  <si>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</si>
  <si>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</si>
  <si>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</si>
  <si>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</si>
  <si>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</si>
  <si>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</si>
  <si>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</si>
  <si>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</si>
  <si>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</si>
  <si>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</si>
  <si>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</si>
  <si>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</si>
  <si>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</si>
  <si>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</si>
  <si>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</si>
  <si>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</si>
  <si>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</si>
  <si>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</si>
  <si>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</si>
  <si>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</si>
  <si>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</si>
  <si>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</si>
  <si>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</si>
  <si>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</si>
  <si>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</si>
  <si>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</si>
  <si>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</si>
  <si>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</si>
  <si>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</si>
  <si>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</si>
  <si>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</si>
  <si>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</si>
  <si>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</si>
  <si>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</si>
  <si>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</si>
  <si>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</si>
  <si>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</si>
  <si>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</si>
  <si>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</si>
  <si>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</si>
  <si>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</si>
  <si>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</si>
  <si>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</si>
  <si>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</si>
  <si>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</si>
  <si>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</si>
  <si>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</si>
  <si>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</si>
  <si>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</si>
  <si>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</si>
  <si>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</si>
  <si>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</si>
  <si>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</si>
  <si>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</si>
  <si>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</si>
  <si>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</si>
  <si>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</si>
  <si>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</si>
  <si>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</si>
  <si>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</si>
  <si>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</si>
  <si>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</si>
  <si>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</si>
  <si>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</si>
  <si>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</si>
  <si>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</si>
  <si>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</si>
  <si>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</si>
  <si>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</si>
  <si>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</si>
  <si>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</si>
  <si>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</si>
  <si>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</si>
  <si>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</si>
  <si>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</si>
  <si>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</si>
  <si>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</si>
  <si>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</si>
  <si>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</si>
  <si>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</si>
  <si>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</si>
  <si>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</si>
  <si>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</si>
  <si>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</si>
  <si>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</si>
  <si>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</si>
  <si>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</si>
  <si>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</si>
  <si>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</si>
  <si>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</si>
  <si>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</si>
  <si>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</si>
  <si>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</si>
  <si>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</si>
  <si>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</si>
  <si>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</si>
  <si>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</si>
  <si>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</si>
  <si>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</si>
  <si>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</si>
  <si>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</si>
  <si>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</si>
  <si>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</si>
  <si>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</si>
  <si>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</si>
  <si>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</si>
  <si>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</si>
  <si>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</si>
  <si>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</si>
  <si>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</si>
  <si>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</si>
  <si>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</si>
  <si>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</si>
  <si>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</si>
  <si>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</si>
  <si>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</si>
  <si>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</si>
  <si>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</si>
  <si>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</si>
  <si>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</si>
  <si>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</si>
  <si>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</si>
  <si>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</si>
  <si>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</si>
  <si>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</si>
  <si>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</si>
  <si>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</si>
  <si>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</si>
  <si>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</si>
  <si>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</si>
  <si>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</si>
  <si>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</si>
  <si>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</si>
  <si>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</si>
  <si>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</si>
  <si>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</si>
  <si>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</si>
  <si>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</si>
  <si>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</si>
  <si>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</si>
  <si>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</si>
  <si>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</si>
  <si>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</si>
  <si>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</si>
  <si>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</si>
  <si>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</si>
  <si>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</si>
  <si>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</si>
  <si>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</si>
  <si>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</si>
  <si>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</si>
  <si>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</si>
  <si>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</si>
  <si>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</si>
  <si>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</si>
  <si>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</si>
  <si>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</si>
  <si>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</si>
  <si>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</si>
  <si>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</si>
  <si>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</si>
  <si>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</si>
  <si>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</si>
  <si>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</si>
  <si>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</si>
  <si>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</si>
  <si>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</si>
  <si>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</si>
  <si>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</si>
  <si>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</si>
  <si>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</si>
  <si>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</si>
  <si>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</si>
  <si>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</si>
  <si>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</si>
  <si>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</si>
  <si>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</si>
  <si>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</si>
  <si>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</si>
  <si>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</si>
  <si>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</si>
  <si>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</si>
  <si>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</si>
  <si>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</si>
  <si>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</si>
  <si>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</si>
  <si>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</si>
  <si>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</si>
  <si>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</si>
  <si>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</si>
  <si>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</si>
  <si>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</si>
  <si>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</si>
  <si>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</si>
  <si>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</si>
  <si>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</si>
  <si>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</si>
  <si>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</si>
  <si>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</si>
  <si>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</si>
  <si>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</si>
  <si>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</si>
  <si>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</si>
  <si>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</si>
  <si>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</si>
  <si>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</si>
  <si>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</si>
  <si>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</si>
  <si>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</si>
  <si>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</si>
  <si>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</si>
  <si>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</si>
  <si>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</si>
  <si>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</si>
  <si>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</si>
  <si>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</si>
  <si>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</si>
  <si>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</si>
  <si>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</si>
  <si>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</si>
  <si>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</si>
  <si>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</si>
  <si>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</si>
  <si>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</si>
  <si>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</si>
  <si>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</si>
  <si>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</si>
  <si>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</si>
  <si>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</si>
  <si>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</si>
  <si>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</si>
  <si>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</si>
  <si>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</si>
  <si>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</si>
  <si>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</si>
  <si>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</si>
  <si>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</si>
  <si>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</si>
  <si>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</si>
  <si>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</si>
  <si>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</si>
  <si>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</si>
  <si>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</si>
  <si>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</si>
  <si>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</si>
  <si>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</si>
  <si>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</si>
  <si>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</si>
  <si>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</si>
  <si>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</si>
  <si>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</si>
  <si>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</si>
  <si>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</si>
  <si>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</si>
  <si>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</si>
  <si>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</si>
  <si>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</si>
  <si>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</si>
  <si>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</si>
  <si>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</si>
  <si>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</si>
  <si>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</si>
  <si>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</si>
  <si>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</si>
  <si>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</si>
  <si>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</si>
  <si>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</si>
  <si>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</si>
  <si>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</si>
  <si>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</si>
  <si>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</si>
  <si>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</si>
  <si>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</si>
  <si>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</si>
  <si>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</si>
  <si>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</si>
  <si>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</si>
  <si>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</si>
  <si>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</si>
  <si>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</si>
  <si>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</si>
  <si>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</si>
  <si>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</si>
  <si>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</si>
  <si>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</si>
  <si>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</si>
  <si>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</si>
  <si>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</si>
  <si>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</si>
  <si>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</si>
  <si>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</si>
  <si>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</si>
  <si>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</si>
  <si>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</si>
  <si>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</si>
  <si>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</si>
  <si>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</si>
  <si>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</si>
  <si>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</si>
  <si>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</si>
  <si>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</si>
  <si>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</si>
  <si>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</si>
  <si>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</si>
  <si>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</si>
  <si>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</si>
  <si>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</si>
  <si>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</si>
  <si>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</si>
  <si>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</si>
  <si>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</si>
  <si>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</si>
  <si>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</si>
  <si>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</si>
  <si>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</si>
  <si>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</si>
  <si>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</si>
  <si>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</si>
  <si>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</si>
  <si>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</si>
  <si>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</si>
  <si>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</si>
  <si>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</si>
  <si>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</si>
  <si>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</si>
  <si>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</si>
  <si>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</si>
  <si>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</si>
  <si>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</si>
  <si>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</si>
  <si>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</si>
  <si>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</si>
  <si>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</si>
  <si>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</si>
  <si>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</si>
  <si>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</si>
  <si>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</si>
  <si>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</si>
  <si>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</si>
  <si>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</si>
  <si>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</si>
  <si>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</si>
  <si>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</si>
  <si>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</si>
  <si>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</si>
  <si>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</si>
  <si>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</si>
  <si>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</si>
  <si>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</si>
  <si>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</si>
  <si>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</si>
  <si>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</si>
  <si>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</si>
  <si>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</si>
  <si>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</si>
  <si>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</si>
  <si>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</si>
  <si>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</si>
  <si>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</si>
  <si>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</si>
  <si>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</si>
  <si>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</si>
  <si>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</si>
  <si>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</si>
  <si>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</si>
  <si>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</si>
  <si>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</si>
  <si>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</si>
  <si>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</si>
  <si>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</si>
  <si>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</si>
  <si>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</si>
  <si>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</si>
  <si>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</si>
  <si>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</si>
  <si>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</si>
  <si>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</si>
  <si>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</si>
  <si>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</si>
  <si>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</si>
  <si>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</si>
  <si>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</si>
  <si>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</si>
  <si>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</si>
  <si>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</si>
  <si>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</si>
  <si>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</si>
  <si>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</si>
  <si>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</si>
  <si>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</si>
  <si>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</si>
  <si>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</si>
  <si>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</si>
  <si>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</si>
  <si>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</si>
  <si>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</si>
  <si>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</si>
  <si>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</si>
  <si>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</si>
  <si>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</si>
  <si>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</si>
  <si>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</si>
  <si>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</si>
  <si>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</si>
  <si>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</si>
  <si>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</si>
  <si>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</si>
  <si>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</si>
  <si>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</si>
  <si>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</si>
  <si>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</si>
  <si>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</si>
  <si>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</si>
  <si>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</si>
  <si>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</si>
  <si>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</si>
  <si>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</si>
  <si>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</si>
  <si>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</si>
  <si>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</si>
  <si>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</si>
  <si>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</si>
  <si>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</si>
  <si>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</si>
  <si>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</si>
  <si>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</si>
  <si>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</si>
  <si>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</si>
  <si>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</si>
  <si>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</si>
  <si>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</si>
  <si>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</si>
  <si>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</si>
  <si>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</si>
  <si>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</si>
  <si>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</si>
  <si>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</si>
  <si>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</si>
  <si>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</si>
  <si>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</si>
  <si>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</si>
  <si>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</si>
  <si>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</si>
  <si>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</si>
  <si>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</si>
  <si>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</si>
  <si>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</si>
  <si>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</si>
  <si>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</si>
  <si>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</si>
  <si>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</si>
  <si>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</si>
  <si>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</si>
  <si>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</si>
  <si>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</si>
  <si>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</si>
  <si>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</si>
  <si>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</si>
  <si>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</si>
  <si>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</si>
  <si>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</si>
  <si>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</si>
  <si>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</si>
  <si>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</si>
  <si>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</si>
  <si>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</si>
  <si>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</si>
  <si>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</si>
  <si>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</si>
  <si>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</si>
  <si>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</si>
  <si>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</si>
  <si>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</si>
  <si>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</si>
  <si>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</si>
  <si>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</si>
  <si>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</si>
  <si>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</si>
  <si>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</si>
  <si>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</si>
  <si>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</si>
  <si>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</si>
  <si>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</si>
  <si>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</si>
  <si>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</si>
  <si>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</si>
  <si>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</si>
  <si>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</si>
  <si>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</si>
  <si>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</si>
  <si>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</si>
  <si>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</si>
  <si>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</si>
  <si>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</si>
  <si>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</si>
  <si>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</si>
  <si>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</si>
  <si>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</si>
  <si>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</si>
  <si>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</si>
  <si>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</si>
  <si>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</si>
  <si>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</si>
  <si>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</si>
  <si>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</si>
  <si>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</si>
  <si>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</si>
  <si>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</si>
  <si>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</si>
  <si>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</si>
  <si>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</si>
  <si>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</si>
  <si>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</si>
  <si>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</si>
  <si>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</si>
  <si>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</si>
  <si>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</si>
  <si>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</si>
  <si>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</si>
  <si>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</si>
  <si>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</si>
  <si>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</si>
  <si>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</si>
  <si>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</si>
  <si>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</si>
  <si>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</si>
  <si>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</si>
  <si>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</si>
  <si>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</si>
  <si>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</si>
  <si>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</si>
  <si>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</si>
  <si>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</si>
  <si>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</si>
  <si>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</si>
  <si>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</si>
  <si>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</si>
  <si>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</si>
  <si>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</si>
  <si>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</si>
  <si>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</si>
  <si>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</si>
  <si>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</si>
  <si>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</si>
  <si>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</si>
  <si>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</si>
  <si>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</si>
  <si>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</si>
  <si>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</si>
  <si>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</si>
  <si>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</si>
  <si>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</si>
  <si>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</si>
  <si>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</si>
  <si>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</si>
  <si>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</si>
  <si>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</si>
  <si>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</si>
  <si>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</si>
  <si>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</si>
  <si>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</si>
  <si>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</si>
  <si>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</si>
  <si>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</si>
  <si>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</si>
  <si>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</si>
  <si>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</si>
  <si>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</si>
  <si>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</si>
  <si>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</si>
  <si>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</si>
  <si>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</si>
  <si>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</si>
  <si>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</si>
  <si>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</si>
  <si>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</si>
  <si>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</si>
  <si>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</si>
  <si>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</si>
  <si>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</si>
  <si>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</si>
  <si>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</si>
  <si>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</si>
  <si>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</si>
  <si>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</si>
  <si>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</si>
  <si>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</si>
  <si>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</si>
  <si>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</si>
  <si>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</si>
  <si>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</si>
  <si>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</si>
  <si>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</si>
  <si>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</si>
  <si>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</si>
  <si>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</si>
  <si>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</si>
  <si>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</si>
  <si>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</si>
  <si>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</si>
  <si>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</si>
  <si>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</si>
  <si>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</si>
  <si>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</si>
  <si>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</si>
  <si>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</si>
  <si>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</si>
  <si>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</si>
  <si>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</si>
  <si>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</si>
  <si>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</si>
  <si>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</si>
  <si>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</si>
  <si>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</si>
  <si>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</si>
  <si>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</si>
  <si>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</si>
  <si>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</si>
  <si>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</si>
  <si>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</si>
  <si>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</si>
  <si>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</si>
  <si>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</si>
  <si>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</si>
  <si>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</si>
  <si>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</si>
  <si>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</si>
  <si>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</si>
  <si>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</si>
  <si>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</si>
  <si>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</si>
  <si>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</si>
  <si>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</si>
  <si>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</si>
  <si>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</si>
  <si>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</si>
  <si>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</si>
  <si>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</si>
  <si>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</si>
  <si>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</si>
  <si>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</si>
  <si>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</si>
  <si>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</si>
  <si>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</si>
  <si>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</si>
  <si>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</si>
  <si>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</si>
  <si>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</si>
  <si>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</si>
  <si>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</si>
  <si>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</si>
  <si>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</si>
  <si>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</si>
  <si>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</si>
  <si>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</si>
  <si>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</si>
  <si>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</si>
  <si>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</si>
  <si>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</si>
  <si>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</si>
  <si>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</si>
  <si>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</si>
  <si>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</si>
  <si>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</si>
  <si>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</si>
  <si>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</si>
  <si>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</si>
  <si>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</si>
  <si>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</si>
  <si>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</si>
  <si>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</si>
  <si>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</si>
  <si>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</si>
  <si>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</si>
  <si>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</si>
  <si>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</si>
  <si>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</si>
  <si>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</si>
  <si>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</si>
  <si>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</si>
  <si>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</si>
  <si>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</si>
  <si>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</si>
  <si>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</si>
  <si>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</si>
  <si>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</si>
  <si>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</si>
  <si>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</si>
  <si>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</si>
  <si>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</si>
  <si>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</si>
  <si>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</si>
  <si>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</si>
  <si>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</si>
  <si>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</si>
  <si>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</si>
  <si>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</si>
  <si>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</si>
  <si>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</si>
  <si>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</si>
  <si>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</si>
  <si>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</si>
  <si>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</si>
  <si>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</si>
  <si>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</si>
  <si>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</si>
  <si>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</si>
  <si>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</si>
  <si>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</si>
  <si>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</si>
  <si>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</si>
  <si>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</si>
  <si>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</si>
  <si>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</si>
  <si>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</si>
  <si>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</si>
  <si>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</si>
  <si>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</si>
  <si>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</si>
  <si>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</si>
  <si>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</si>
  <si>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</si>
  <si>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</si>
  <si>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</si>
  <si>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</si>
  <si>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</si>
  <si>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</si>
  <si>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</si>
  <si>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</si>
  <si>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</si>
  <si>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</si>
  <si>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</si>
  <si>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</si>
  <si>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</si>
  <si>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</si>
  <si>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</si>
  <si>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</si>
  <si>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</si>
  <si>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</si>
  <si>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</si>
  <si>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</si>
  <si>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</si>
  <si>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</si>
  <si>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</si>
  <si>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</si>
  <si>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</si>
  <si>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</si>
  <si>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</si>
  <si>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</si>
  <si>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</si>
  <si>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</si>
  <si>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</si>
  <si>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</si>
  <si>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</si>
  <si>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</si>
  <si>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</si>
  <si>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</si>
  <si>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</si>
  <si>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</si>
  <si>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</si>
  <si>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</si>
  <si>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</si>
  <si>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</si>
  <si>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</si>
  <si>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</si>
  <si>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</si>
  <si>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</si>
  <si>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</si>
  <si>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</si>
  <si>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</si>
  <si>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</si>
  <si>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</si>
  <si>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</si>
  <si>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</si>
  <si>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</si>
  <si>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</si>
  <si>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</si>
  <si>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</si>
  <si>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</si>
  <si>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</si>
  <si>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</si>
  <si>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</si>
  <si>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</si>
  <si>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</si>
  <si>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</si>
  <si>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</si>
  <si>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</si>
  <si>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</si>
  <si>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</si>
  <si>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</si>
  <si>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</si>
  <si>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</si>
  <si>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</si>
  <si>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</si>
  <si>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</si>
  <si>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</si>
  <si>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</si>
  <si>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</si>
  <si>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</si>
  <si>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</si>
  <si>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</si>
  <si>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</si>
  <si>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</si>
  <si>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</si>
  <si>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</si>
  <si>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</si>
  <si>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</si>
  <si>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</si>
  <si>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</si>
  <si>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</si>
  <si>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</si>
  <si>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</si>
  <si>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</si>
  <si>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</si>
  <si>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</si>
  <si>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</si>
  <si>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</si>
  <si>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</si>
  <si>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</si>
  <si>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</si>
  <si>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</si>
  <si>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</si>
  <si>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</si>
  <si>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</si>
  <si>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</si>
  <si>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</si>
  <si>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</si>
  <si>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</si>
  <si>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</si>
  <si>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</si>
  <si>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</si>
  <si>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</si>
  <si>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</si>
  <si>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</si>
  <si>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</si>
  <si>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</si>
  <si>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</si>
  <si>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</si>
  <si>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</si>
  <si>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</si>
  <si>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</si>
  <si>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</si>
  <si>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</si>
  <si>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</si>
  <si>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</si>
  <si>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</si>
  <si>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</si>
  <si>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</si>
  <si>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</si>
  <si>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</si>
  <si>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</si>
  <si>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</si>
  <si>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</si>
  <si>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</si>
  <si>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</si>
  <si>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</si>
  <si>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</si>
  <si>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</si>
  <si>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</si>
  <si>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</si>
  <si>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</si>
  <si>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</si>
  <si>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</si>
  <si>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</si>
  <si>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</si>
  <si>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</si>
  <si>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</si>
  <si>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</si>
  <si>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</si>
  <si>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</si>
  <si>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</si>
  <si>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</si>
  <si>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</si>
  <si>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</si>
  <si>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</si>
  <si>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</si>
  <si>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</si>
  <si>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</si>
  <si>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</si>
  <si>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</si>
  <si>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</si>
  <si>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</si>
  <si>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</si>
  <si>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</si>
  <si>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</si>
  <si>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</si>
  <si>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</si>
  <si>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</si>
  <si>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</si>
  <si>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</si>
  <si>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</si>
  <si>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</si>
  <si>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</si>
  <si>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</si>
  <si>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</si>
  <si>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</si>
  <si>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</si>
  <si>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</si>
  <si>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</si>
  <si>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</si>
  <si>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</si>
  <si>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</si>
  <si>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</si>
  <si>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</si>
  <si>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</si>
  <si>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</si>
  <si>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</si>
  <si>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</si>
  <si>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</si>
  <si>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</si>
  <si>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</si>
  <si>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</si>
  <si>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</si>
  <si>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</si>
  <si>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</si>
  <si>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</si>
  <si>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</si>
  <si>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</si>
  <si>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</si>
  <si>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</si>
  <si>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</si>
  <si>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</si>
  <si>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</si>
  <si>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</si>
  <si>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</si>
  <si>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</si>
  <si>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</si>
  <si>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</si>
  <si>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</si>
  <si>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</si>
  <si>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</si>
  <si>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</si>
  <si>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</si>
  <si>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</si>
  <si>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</si>
  <si>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</si>
  <si>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</si>
  <si>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</si>
  <si>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</si>
  <si>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</si>
  <si>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</si>
  <si>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</si>
  <si>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</si>
  <si>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</si>
  <si>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</si>
  <si>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</si>
  <si>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</si>
  <si>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</si>
  <si>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</si>
  <si>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</si>
  <si>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</si>
  <si>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</si>
  <si>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</si>
  <si>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</si>
  <si>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</si>
  <si>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</si>
  <si>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</si>
  <si>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</si>
  <si>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</si>
  <si>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</si>
  <si>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</si>
  <si>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</si>
  <si>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</si>
  <si>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</si>
  <si>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</si>
  <si>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</si>
  <si>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</si>
  <si>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</si>
  <si>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</si>
  <si>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</si>
  <si>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</si>
  <si>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</si>
  <si>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</si>
  <si>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</si>
  <si>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</si>
  <si>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</si>
  <si>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</si>
  <si>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</si>
  <si>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</si>
  <si>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</si>
  <si>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</si>
  <si>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</si>
  <si>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</si>
  <si>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</si>
  <si>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</si>
  <si>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</si>
  <si>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</si>
  <si>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</si>
  <si>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</si>
  <si>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</si>
  <si>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</si>
  <si>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</si>
  <si>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</si>
  <si>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</si>
  <si>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</si>
  <si>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</si>
  <si>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</si>
  <si>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</si>
  <si>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</si>
  <si>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</si>
  <si>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</si>
  <si>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</si>
  <si>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</si>
  <si>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</si>
  <si>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</si>
  <si>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</si>
  <si>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</si>
  <si>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</si>
  <si>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</si>
  <si>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</si>
  <si>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</si>
  <si>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</si>
  <si>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</si>
  <si>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</si>
  <si>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</si>
  <si>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</si>
  <si>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</si>
  <si>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</si>
  <si>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</si>
  <si>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</si>
  <si>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</si>
  <si>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</si>
  <si>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</si>
  <si>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</si>
  <si>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</si>
  <si>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</si>
  <si>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</si>
  <si>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</si>
  <si>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</si>
  <si>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</si>
  <si>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</si>
  <si>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</si>
  <si>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</si>
  <si>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</si>
  <si>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</si>
  <si>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</si>
  <si>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</si>
  <si>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</si>
  <si>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</si>
  <si>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</si>
  <si>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</si>
  <si>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</si>
  <si>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</si>
  <si>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</si>
  <si>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</si>
  <si>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</si>
  <si>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</si>
  <si>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</si>
  <si>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</si>
  <si>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</si>
  <si>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</si>
  <si>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</si>
  <si>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</si>
  <si>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</si>
  <si>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</si>
  <si>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</si>
  <si>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</si>
  <si>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</si>
  <si>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</si>
  <si>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</si>
  <si>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</si>
  <si>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</si>
  <si>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</si>
  <si>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</si>
  <si>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</si>
  <si>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</si>
  <si>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</si>
  <si>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</si>
  <si>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</si>
  <si>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</si>
  <si>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</si>
  <si>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</si>
  <si>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</si>
  <si>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</si>
  <si>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</si>
  <si>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</si>
  <si>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</si>
  <si>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</si>
  <si>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</si>
  <si>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</si>
  <si>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</si>
  <si>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</si>
  <si>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</si>
  <si>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</si>
  <si>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</si>
  <si>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</si>
  <si>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</si>
  <si>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</si>
  <si>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</si>
  <si>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</si>
  <si>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</si>
  <si>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</si>
  <si>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</si>
  <si>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</si>
  <si>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</si>
  <si>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</si>
  <si>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</si>
  <si>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</si>
  <si>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</si>
  <si>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</si>
  <si>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</si>
  <si>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</si>
  <si>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</si>
  <si>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</si>
  <si>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</si>
  <si>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</si>
  <si>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</si>
  <si>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</si>
  <si>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</si>
  <si>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</si>
  <si>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</si>
  <si>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</si>
  <si>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</si>
  <si>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</si>
  <si>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</si>
  <si>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</si>
  <si>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</si>
  <si>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</si>
  <si>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</si>
  <si>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</si>
  <si>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</si>
  <si>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</si>
  <si>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</si>
  <si>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</si>
  <si>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</si>
  <si>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</si>
  <si>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</si>
  <si>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</si>
  <si>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</si>
  <si>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</si>
  <si>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</si>
  <si>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</si>
  <si>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</si>
  <si>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</si>
  <si>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</si>
  <si>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</si>
  <si>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</si>
  <si>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</si>
  <si>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</si>
  <si>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</si>
  <si>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</si>
  <si>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</si>
  <si>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</si>
  <si>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</si>
  <si>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</si>
  <si>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</si>
  <si>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</si>
  <si>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</si>
  <si>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</si>
  <si>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</si>
  <si>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</si>
  <si>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</si>
  <si>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</si>
  <si>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</si>
  <si>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</si>
  <si>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</si>
  <si>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</si>
  <si>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</si>
  <si>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</si>
  <si>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</si>
  <si>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</si>
  <si>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</si>
  <si>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</si>
  <si>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</si>
  <si>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</si>
  <si>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</si>
  <si>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</si>
  <si>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</si>
  <si>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</si>
  <si>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</si>
  <si>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</si>
  <si>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</si>
  <si>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</si>
  <si>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</si>
  <si>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</si>
  <si>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</si>
  <si>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</si>
  <si>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</si>
  <si>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</si>
  <si>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</si>
  <si>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</si>
  <si>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</si>
  <si>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</si>
  <si>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</si>
  <si>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</si>
  <si>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</si>
  <si>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</si>
  <si>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</si>
  <si>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</si>
  <si>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</si>
  <si>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</si>
  <si>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</si>
  <si>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</si>
  <si>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</si>
  <si>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</si>
  <si>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</si>
  <si>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</si>
  <si>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</si>
  <si>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</si>
  <si>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</si>
  <si>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</si>
  <si>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</si>
  <si>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</si>
  <si>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</si>
  <si>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</si>
  <si>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</si>
  <si>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</si>
  <si>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</si>
  <si>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</si>
  <si>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</si>
  <si>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</si>
  <si>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</si>
  <si>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</si>
  <si>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</si>
  <si>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</si>
  <si>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</si>
  <si>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</si>
  <si>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</si>
  <si>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</si>
  <si>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</si>
  <si>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</si>
  <si>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</si>
  <si>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</si>
  <si>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</si>
  <si>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</si>
  <si>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</si>
  <si>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</si>
  <si>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</si>
  <si>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</si>
  <si>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</si>
  <si>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</si>
  <si>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</si>
  <si>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</si>
  <si>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</si>
  <si>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</si>
  <si>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</si>
  <si>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</si>
  <si>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</si>
  <si>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</si>
  <si>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</si>
  <si>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</si>
  <si>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</si>
  <si>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</si>
  <si>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</si>
  <si>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</si>
  <si>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</si>
  <si>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</si>
  <si>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</si>
  <si>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</si>
  <si>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</si>
  <si>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</si>
  <si>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</si>
  <si>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</si>
  <si>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</si>
  <si>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</si>
  <si>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</si>
  <si>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</si>
  <si>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</si>
  <si>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</si>
  <si>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</si>
  <si>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</si>
  <si>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</si>
  <si>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</si>
  <si>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</si>
  <si>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</si>
  <si>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</si>
  <si>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</si>
  <si>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</si>
  <si>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</si>
  <si>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</si>
  <si>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</si>
  <si>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</si>
  <si>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</si>
  <si>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</si>
  <si>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</si>
  <si>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</si>
  <si>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</si>
  <si>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</si>
  <si>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</si>
  <si>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</si>
  <si>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</si>
  <si>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</si>
  <si>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</si>
  <si>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</si>
  <si>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</si>
  <si>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</si>
  <si>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</si>
  <si>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</si>
  <si>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</si>
  <si>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</si>
  <si>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</si>
  <si>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</si>
  <si>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</si>
  <si>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</si>
  <si>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</si>
  <si>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</si>
  <si>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</si>
  <si>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</si>
  <si>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</si>
  <si>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</si>
  <si>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</si>
  <si>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</si>
  <si>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</si>
  <si>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</si>
  <si>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</si>
  <si>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</si>
  <si>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</si>
  <si>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</si>
  <si>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</si>
  <si>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</si>
  <si>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</si>
  <si>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</si>
  <si>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</si>
  <si>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</si>
  <si>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</si>
  <si>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</si>
  <si>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</si>
  <si>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</si>
  <si>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</si>
  <si>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</si>
  <si>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</si>
  <si>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</si>
  <si>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</si>
  <si>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</si>
  <si>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</si>
  <si>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</si>
  <si>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</si>
  <si>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</si>
  <si>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</si>
  <si>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</si>
  <si>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</si>
  <si>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</si>
  <si>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</si>
  <si>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</si>
  <si>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</si>
  <si>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</si>
  <si>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</si>
  <si>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</si>
  <si>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</si>
  <si>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</si>
  <si>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</si>
  <si>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</si>
  <si>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</si>
  <si>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</si>
  <si>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</si>
  <si>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</si>
  <si>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</si>
  <si>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</si>
  <si>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</si>
  <si>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</si>
  <si>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</si>
  <si>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</si>
  <si>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</si>
  <si>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</si>
  <si>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</si>
  <si>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</si>
  <si>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</si>
  <si>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</si>
  <si>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</si>
  <si>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</si>
  <si>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</si>
  <si>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</si>
  <si>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</si>
  <si>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</si>
  <si>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</si>
  <si>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</si>
  <si>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</si>
  <si>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</si>
  <si>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</si>
  <si>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</si>
  <si>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</si>
  <si>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</si>
  <si>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</si>
  <si>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</si>
  <si>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</si>
  <si>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</si>
  <si>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</si>
  <si>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</si>
  <si>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</si>
  <si>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</si>
  <si>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</si>
  <si>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</si>
  <si>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</si>
  <si>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</si>
  <si>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</si>
  <si>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</si>
  <si>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</si>
  <si>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</si>
  <si>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</si>
  <si>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</si>
  <si>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</si>
  <si>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</si>
  <si>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</si>
  <si>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</si>
  <si>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</si>
  <si>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</si>
  <si>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</si>
  <si>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</si>
  <si>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</si>
  <si>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</si>
  <si>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</si>
  <si>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</si>
  <si>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</si>
  <si>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</si>
  <si>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</si>
  <si>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</si>
  <si>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</si>
  <si>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</si>
  <si>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</si>
  <si>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</si>
  <si>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</si>
  <si>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</si>
  <si>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</si>
  <si>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</si>
  <si>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</si>
  <si>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</si>
  <si>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</si>
  <si>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</si>
  <si>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</si>
  <si>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</si>
  <si>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</si>
  <si>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</si>
  <si>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</si>
  <si>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</si>
  <si>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</si>
  <si>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</si>
  <si>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</si>
  <si>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</si>
  <si>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</si>
  <si>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</si>
  <si>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</si>
  <si>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</si>
  <si>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</si>
  <si>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</si>
  <si>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</si>
  <si>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</si>
  <si>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</si>
  <si>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</si>
  <si>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</si>
  <si>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</si>
  <si>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</si>
  <si>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</si>
  <si>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</si>
  <si>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</si>
  <si>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</si>
  <si>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</si>
  <si>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</si>
  <si>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</si>
  <si>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</si>
  <si>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</si>
  <si>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</si>
  <si>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</si>
  <si>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</si>
  <si>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</si>
  <si>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</si>
  <si>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</si>
  <si>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</si>
  <si>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</si>
  <si>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</si>
  <si>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</si>
  <si>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</si>
  <si>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</si>
  <si>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</si>
  <si>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</si>
  <si>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</si>
  <si>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</si>
  <si>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</si>
  <si>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</si>
  <si>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</si>
  <si>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</si>
  <si>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</si>
  <si>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</si>
  <si>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</si>
  <si>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</si>
  <si>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</si>
  <si>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</si>
  <si>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</si>
  <si>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</si>
  <si>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</si>
  <si>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</si>
  <si>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</si>
  <si>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</si>
  <si>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</si>
  <si>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</si>
  <si>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</si>
  <si>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</si>
  <si>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</si>
  <si>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</si>
  <si>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</si>
  <si>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</si>
  <si>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</si>
  <si>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</si>
  <si>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</si>
  <si>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</si>
  <si>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</si>
  <si>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</si>
  <si>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</si>
  <si>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</si>
  <si>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</si>
  <si>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</si>
  <si>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</si>
  <si>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</si>
  <si>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</si>
  <si>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</si>
  <si>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</si>
  <si>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</si>
  <si>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</si>
  <si>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</si>
  <si>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</si>
  <si>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</si>
  <si>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</si>
  <si>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</si>
  <si>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</si>
  <si>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</si>
  <si>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</si>
  <si>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</si>
  <si>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</si>
  <si>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</si>
  <si>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</si>
  <si>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</si>
  <si>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</si>
  <si>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</si>
  <si>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</si>
  <si>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</si>
  <si>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</si>
  <si>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</si>
  <si>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</si>
  <si>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</si>
  <si>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</si>
  <si>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</si>
  <si>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</si>
  <si>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</si>
  <si>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</si>
  <si>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</si>
  <si>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</si>
  <si>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</si>
  <si>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</si>
  <si>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</si>
  <si>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</si>
  <si>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</si>
  <si>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</si>
  <si>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</si>
  <si>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</si>
  <si>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</si>
  <si>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</si>
  <si>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</si>
  <si>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</si>
  <si>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</si>
  <si>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</si>
  <si>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</si>
  <si>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</si>
  <si>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</si>
  <si>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</si>
  <si>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</si>
  <si>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</si>
  <si>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</si>
  <si>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</si>
  <si>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</si>
  <si>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</si>
  <si>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</si>
  <si>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</si>
  <si>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</si>
  <si>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</si>
  <si>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</si>
  <si>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</si>
  <si>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</si>
  <si>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</si>
  <si>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</si>
  <si>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</si>
  <si>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</si>
  <si>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</si>
  <si>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</si>
  <si>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</si>
  <si>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</si>
  <si>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</si>
  <si>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</si>
  <si>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</si>
  <si>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</si>
  <si>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</si>
  <si>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</si>
  <si>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</si>
  <si>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</si>
  <si>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</si>
  <si>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</si>
  <si>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</si>
  <si>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</si>
  <si>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</si>
  <si>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</si>
  <si>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</si>
  <si>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</si>
  <si>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</si>
  <si>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</si>
  <si>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</si>
  <si>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</si>
  <si>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</si>
  <si>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</si>
  <si>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</si>
  <si>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</si>
  <si>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</si>
  <si>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</si>
  <si>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</si>
  <si>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</si>
  <si>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</si>
  <si>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</si>
  <si>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</si>
  <si>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</si>
  <si>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</si>
  <si>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</si>
  <si>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</si>
  <si>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</si>
  <si>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</si>
  <si>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</si>
  <si>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</si>
  <si>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</si>
  <si>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</si>
  <si>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</si>
  <si>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</si>
  <si>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</si>
  <si>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</si>
  <si>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</si>
  <si>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</si>
  <si>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</si>
  <si>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</si>
  <si>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</si>
  <si>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</si>
  <si>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</si>
  <si>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</si>
  <si>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</si>
  <si>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</si>
  <si>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</si>
  <si>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</si>
  <si>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</si>
  <si>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</si>
  <si>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</si>
  <si>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</si>
  <si>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</si>
  <si>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</si>
  <si>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</si>
  <si>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</si>
  <si>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</si>
  <si>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</si>
  <si>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</si>
  <si>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</si>
  <si>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</si>
  <si>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</si>
  <si>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</si>
  <si>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</si>
  <si>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</si>
  <si>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</si>
  <si>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</si>
  <si>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</si>
  <si>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</si>
  <si>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</si>
  <si>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</si>
  <si>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</si>
  <si>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</si>
  <si>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</si>
  <si>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</si>
  <si>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</si>
  <si>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</si>
  <si>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</si>
  <si>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</si>
  <si>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</si>
  <si>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</si>
  <si>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</si>
  <si>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</si>
  <si>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</si>
  <si>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</si>
  <si>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</si>
  <si>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</si>
  <si>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</si>
  <si>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</si>
  <si>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</si>
  <si>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</si>
  <si>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</si>
  <si>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</si>
  <si>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</si>
  <si>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</si>
  <si>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</si>
  <si>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</si>
  <si>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</si>
  <si>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</si>
  <si>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</si>
  <si>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</si>
  <si>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</si>
  <si>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</si>
  <si>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</si>
  <si>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</si>
  <si>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</si>
  <si>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</si>
  <si>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</si>
  <si>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</si>
  <si>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</si>
  <si>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</si>
  <si>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</si>
  <si>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</si>
  <si>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</si>
  <si>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</si>
  <si>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</si>
  <si>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</si>
  <si>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</si>
  <si>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</si>
  <si>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</si>
  <si>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</si>
  <si>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</si>
  <si>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</si>
  <si>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</si>
  <si>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</si>
  <si>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</si>
  <si>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</si>
  <si>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</si>
  <si>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</si>
  <si>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</si>
  <si>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</si>
  <si>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</si>
  <si>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</si>
  <si>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</si>
  <si>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</si>
  <si>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</si>
  <si>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</si>
  <si>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</si>
  <si>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</si>
  <si>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</si>
  <si>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</si>
  <si>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</si>
  <si>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</si>
  <si>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</si>
  <si>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</si>
  <si>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</si>
  <si>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</si>
  <si>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</si>
  <si>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</si>
  <si>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</si>
  <si>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</si>
  <si>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</si>
  <si>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</si>
  <si>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</si>
  <si>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</si>
  <si>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</si>
  <si>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</si>
  <si>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</si>
  <si>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</si>
  <si>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</si>
  <si>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</si>
  <si>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</si>
  <si>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</si>
  <si>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</si>
  <si>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</si>
  <si>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</si>
  <si>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</si>
  <si>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</si>
  <si>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</si>
  <si>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</si>
  <si>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</si>
  <si>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</si>
  <si>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</si>
  <si>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</si>
  <si>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</si>
  <si>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</si>
  <si>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</si>
  <si>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</si>
  <si>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</si>
  <si>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</si>
  <si>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</si>
  <si>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</si>
  <si>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</si>
  <si>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</si>
  <si>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</si>
  <si>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</si>
  <si>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</si>
  <si>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</si>
  <si>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</si>
  <si>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</si>
  <si>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</si>
  <si>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</si>
  <si>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</si>
  <si>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</si>
  <si>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</si>
  <si>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</si>
  <si>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</si>
  <si>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</si>
  <si>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</si>
  <si>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</si>
  <si>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</si>
  <si>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</si>
  <si>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</si>
  <si>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</si>
  <si>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</si>
  <si>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</si>
  <si>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</si>
  <si>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</si>
  <si>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</si>
  <si>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</si>
  <si>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</si>
  <si>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</si>
  <si>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</si>
  <si>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</si>
  <si>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</si>
  <si>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</si>
  <si>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</si>
  <si>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</si>
  <si>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</si>
  <si>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</si>
  <si>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</si>
  <si>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</si>
  <si>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</si>
  <si>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</si>
  <si>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</si>
  <si>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</si>
  <si>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</si>
  <si>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</si>
  <si>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</si>
  <si>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</si>
  <si>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</si>
  <si>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</si>
  <si>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</si>
  <si>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</si>
  <si>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</si>
  <si>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</si>
  <si>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</si>
  <si>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</si>
  <si>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</si>
  <si>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</si>
  <si>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</si>
  <si>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</si>
  <si>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</si>
  <si>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</si>
  <si>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</si>
  <si>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</si>
  <si>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</si>
  <si>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</si>
  <si>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</si>
  <si>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</si>
  <si>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</si>
  <si>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</si>
  <si>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</si>
  <si>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</si>
  <si>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</si>
  <si>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</si>
  <si>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</si>
  <si>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</si>
  <si>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</si>
  <si>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</si>
  <si>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</si>
  <si>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</si>
  <si>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</si>
  <si>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</si>
  <si>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</si>
  <si>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</si>
  <si>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</si>
  <si>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</si>
  <si>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</si>
  <si>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</si>
  <si>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</si>
  <si>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</si>
  <si>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</si>
  <si>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</si>
  <si>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</si>
  <si>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</si>
  <si>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</si>
  <si>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</si>
  <si>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</si>
  <si>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</si>
  <si>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</si>
  <si>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</si>
  <si>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</si>
  <si>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</si>
  <si>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</si>
  <si>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</si>
  <si>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</si>
  <si>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</si>
  <si>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</si>
  <si>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</si>
  <si>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</si>
  <si>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</si>
  <si>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</si>
  <si>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</si>
  <si>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</si>
  <si>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</si>
  <si>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</si>
  <si>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</si>
  <si>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</si>
  <si>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</si>
  <si>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</si>
  <si>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</si>
  <si>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</si>
  <si>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</si>
  <si>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</si>
  <si>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</si>
  <si>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</si>
  <si>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</si>
  <si>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</si>
  <si>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</si>
  <si>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</si>
  <si>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</si>
  <si>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</si>
  <si>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</si>
  <si>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</si>
  <si>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</si>
  <si>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</si>
  <si>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</si>
  <si>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</si>
  <si>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</si>
  <si>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</si>
  <si>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</si>
  <si>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</si>
  <si>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</si>
  <si>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</si>
  <si>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</si>
  <si>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</si>
  <si>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</si>
  <si>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</si>
  <si>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</si>
  <si>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</si>
  <si>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</si>
  <si>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</si>
  <si>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</si>
  <si>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</si>
  <si>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</si>
  <si>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</si>
  <si>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</si>
  <si>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</si>
  <si>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</si>
  <si>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</si>
  <si>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</si>
  <si>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</si>
  <si>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</si>
  <si>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</si>
  <si>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</si>
  <si>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</si>
  <si>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</si>
  <si>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</si>
  <si>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</si>
  <si>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</si>
  <si>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</si>
  <si>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</si>
  <si>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</si>
  <si>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</si>
  <si>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</si>
  <si>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</si>
  <si>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</si>
  <si>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</si>
  <si>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</si>
  <si>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</si>
  <si>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</si>
  <si>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</si>
  <si>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</si>
  <si>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</si>
  <si>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</si>
  <si>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</si>
  <si>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</si>
  <si>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</si>
  <si>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</si>
  <si>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</si>
  <si>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</si>
  <si>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</si>
  <si>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</si>
  <si>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</si>
  <si>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</si>
  <si>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</si>
  <si>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</si>
  <si>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</si>
  <si>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</si>
  <si>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</si>
  <si>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</si>
  <si>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</si>
  <si>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</si>
  <si>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</si>
  <si>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</si>
  <si>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</si>
  <si>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</si>
  <si>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</si>
  <si>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</si>
  <si>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</si>
  <si>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</si>
  <si>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</si>
  <si>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</si>
  <si>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</si>
  <si>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</si>
  <si>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</si>
  <si>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</si>
  <si>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</si>
  <si>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</si>
  <si>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</si>
  <si>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</si>
  <si>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</si>
  <si>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</si>
  <si>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</si>
  <si>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</si>
  <si>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</si>
  <si>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</si>
  <si>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</si>
  <si>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</si>
  <si>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</si>
  <si>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</si>
  <si>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</si>
  <si>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</si>
  <si>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</si>
  <si>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</si>
  <si>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</si>
  <si>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</si>
  <si>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</si>
  <si>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</si>
  <si>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</si>
  <si>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</si>
  <si>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</si>
  <si>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</si>
  <si>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</si>
  <si>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</si>
  <si>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</si>
  <si>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</si>
  <si>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</si>
  <si>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</si>
  <si>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</si>
  <si>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</si>
  <si>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</si>
  <si>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</si>
  <si>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</si>
  <si>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</si>
  <si>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</si>
  <si>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</si>
  <si>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</si>
  <si>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</si>
  <si>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</si>
  <si>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</si>
  <si>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</si>
  <si>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</si>
  <si>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</si>
  <si>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</si>
  <si>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</si>
  <si>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</si>
  <si>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</si>
  <si>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</si>
  <si>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</si>
  <si>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</si>
  <si>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</si>
  <si>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</si>
  <si>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</si>
  <si>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</si>
  <si>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</si>
  <si>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</si>
  <si>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</si>
  <si>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</si>
  <si>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</si>
  <si>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</si>
  <si>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</si>
  <si>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</si>
  <si>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</si>
  <si>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</si>
  <si>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</si>
  <si>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</si>
  <si>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</si>
  <si>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</si>
  <si>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</si>
  <si>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</si>
  <si>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</si>
  <si>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</si>
  <si>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</si>
  <si>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</si>
  <si>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</si>
  <si>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</si>
  <si>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</si>
  <si>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</si>
  <si>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</si>
  <si>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</si>
  <si>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</si>
  <si>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</si>
  <si>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</si>
  <si>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</si>
  <si>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</si>
  <si>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</si>
  <si>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</si>
  <si>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</si>
  <si>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</si>
  <si>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</si>
  <si>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</si>
  <si>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</si>
  <si>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</si>
  <si>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</si>
  <si>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</si>
  <si>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</si>
  <si>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</si>
  <si>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</si>
  <si>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</si>
  <si>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</si>
  <si>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</si>
  <si>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</si>
  <si>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</si>
  <si>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</si>
  <si>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</si>
  <si>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</si>
  <si>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</si>
  <si>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</si>
  <si>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</si>
  <si>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</si>
  <si>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</si>
  <si>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</si>
  <si>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</si>
  <si>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</si>
  <si>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</si>
  <si>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</si>
  <si>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</si>
  <si>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</si>
  <si>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</si>
  <si>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</si>
  <si>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</si>
  <si>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</si>
  <si>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</si>
  <si>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</si>
  <si>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</si>
  <si>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</si>
  <si>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</si>
  <si>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</si>
  <si>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</si>
  <si>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</si>
  <si>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</si>
  <si>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</si>
  <si>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</si>
  <si>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</si>
  <si>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</si>
  <si>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</si>
  <si>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</si>
  <si>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</si>
  <si>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</si>
  <si>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</si>
  <si>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</si>
  <si>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</si>
  <si>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</si>
  <si>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</si>
  <si>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</si>
  <si>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</si>
  <si>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</si>
  <si>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</si>
  <si>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</si>
  <si>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</si>
  <si>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</si>
  <si>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</si>
  <si>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</si>
  <si>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</si>
  <si>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</si>
  <si>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</si>
  <si>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</si>
  <si>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</si>
  <si>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</si>
  <si>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</si>
  <si>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</si>
  <si>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</si>
  <si>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</si>
  <si>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</si>
  <si>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</si>
  <si>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</si>
  <si>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</si>
  <si>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</si>
  <si>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</si>
  <si>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</si>
  <si>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</si>
  <si>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</si>
  <si>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</si>
  <si>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</si>
  <si>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</si>
  <si>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</si>
  <si>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</si>
  <si>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</si>
  <si>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</si>
  <si>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</si>
  <si>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</si>
  <si>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</si>
  <si>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</si>
  <si>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</si>
  <si>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</si>
  <si>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</si>
  <si>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</si>
  <si>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</si>
  <si>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</si>
  <si>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</si>
  <si>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</si>
  <si>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</si>
  <si>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</si>
  <si>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</si>
  <si>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</si>
  <si>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</si>
  <si>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</si>
  <si>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</si>
  <si>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</si>
  <si>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</si>
  <si>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</si>
  <si>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</si>
  <si>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</si>
  <si>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</si>
  <si>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</si>
  <si>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</si>
  <si>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</si>
  <si>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</si>
  <si>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</si>
  <si>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</si>
  <si>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</si>
  <si>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</si>
  <si>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</si>
  <si>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</si>
  <si>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</si>
  <si>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</si>
  <si>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</si>
  <si>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</si>
  <si>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</si>
  <si>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</si>
  <si>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</si>
  <si>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</si>
  <si>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</si>
  <si>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</si>
  <si>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</si>
  <si>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</si>
  <si>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</si>
  <si>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</si>
  <si>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</si>
  <si>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</si>
  <si>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</si>
  <si>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</si>
  <si>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</si>
  <si>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</si>
  <si>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</si>
  <si>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</si>
  <si>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</si>
  <si>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</si>
  <si>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</si>
  <si>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</si>
  <si>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</si>
  <si>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</si>
  <si>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</si>
  <si>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</si>
  <si>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</si>
  <si>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</si>
  <si>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</si>
  <si>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</si>
  <si>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</si>
  <si>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</si>
  <si>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</si>
  <si>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</si>
  <si>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</si>
  <si>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</si>
  <si>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</si>
  <si>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</si>
  <si>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</si>
  <si>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</si>
  <si>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</si>
  <si>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</si>
  <si>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</si>
  <si>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</si>
  <si>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</si>
  <si>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</si>
  <si>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</si>
  <si>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</si>
  <si>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</si>
  <si>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</si>
  <si>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</si>
  <si>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</si>
  <si>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</si>
  <si>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</si>
  <si>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</si>
  <si>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</si>
  <si>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</si>
  <si>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</si>
  <si>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</si>
  <si>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</si>
  <si>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</si>
  <si>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</si>
  <si>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</si>
  <si>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</si>
  <si>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</si>
  <si>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</si>
  <si>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</si>
  <si>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</si>
  <si>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</si>
  <si>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</si>
  <si>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</si>
  <si>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</si>
  <si>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</si>
  <si>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</si>
  <si>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</si>
  <si>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</si>
  <si>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</si>
  <si>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</si>
  <si>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</si>
  <si>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</si>
  <si>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</si>
  <si>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</si>
  <si>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</si>
  <si>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</si>
  <si>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</si>
  <si>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</si>
  <si>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</si>
  <si>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</si>
  <si>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</si>
  <si>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</si>
  <si>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</si>
  <si>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</si>
  <si>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</si>
  <si>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</si>
  <si>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</si>
  <si>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</si>
  <si>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</si>
  <si>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</si>
  <si>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</si>
  <si>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</si>
  <si>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</si>
  <si>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</si>
  <si>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</si>
  <si>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</si>
  <si>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</si>
  <si>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</si>
  <si>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</si>
  <si>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</si>
  <si>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</si>
  <si>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</si>
  <si>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</si>
  <si>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</si>
  <si>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</si>
  <si>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</si>
  <si>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</si>
  <si>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</si>
  <si>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</si>
  <si>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</si>
  <si>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</si>
  <si>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</si>
  <si>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</si>
  <si>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</si>
  <si>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</si>
  <si>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</si>
  <si>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</si>
  <si>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</si>
  <si>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</si>
  <si>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</si>
  <si>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</si>
  <si>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</si>
  <si>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</si>
  <si>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</si>
  <si>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</si>
  <si>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</si>
  <si>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</si>
  <si>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</si>
  <si>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</si>
  <si>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</si>
  <si>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</si>
  <si>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</si>
  <si>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</si>
  <si>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</si>
  <si>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</si>
  <si>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</si>
  <si>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</si>
  <si>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</si>
  <si>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</si>
  <si>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</si>
  <si>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</si>
  <si>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</si>
  <si>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</si>
  <si>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</si>
  <si>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</si>
  <si>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</si>
  <si>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</si>
  <si>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</si>
  <si>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</si>
  <si>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</si>
  <si>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</si>
  <si>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</si>
  <si>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</si>
  <si>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</si>
  <si>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</si>
  <si>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</si>
  <si>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</si>
  <si>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</si>
  <si>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</si>
  <si>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</si>
  <si>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</si>
  <si>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</si>
  <si>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</si>
  <si>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</si>
  <si>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</si>
  <si>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</si>
  <si>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</si>
  <si>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</si>
  <si>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</si>
  <si>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</si>
  <si>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</si>
  <si>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</si>
  <si>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</si>
  <si>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</si>
  <si>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</si>
  <si>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</si>
  <si>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</si>
  <si>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</si>
  <si>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</si>
  <si>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</si>
  <si>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</si>
  <si>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</si>
  <si>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</si>
  <si>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</si>
  <si>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</si>
  <si>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</si>
  <si>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</si>
  <si>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</si>
  <si>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</si>
  <si>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</si>
  <si>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</si>
  <si>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</si>
  <si>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</si>
  <si>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</si>
  <si>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</si>
  <si>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</si>
  <si>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</si>
  <si>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</si>
  <si>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</si>
  <si>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</si>
  <si>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</si>
  <si>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</si>
  <si>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</si>
  <si>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</si>
  <si>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</si>
  <si>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</si>
  <si>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</si>
  <si>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</si>
  <si>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</si>
  <si>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</si>
  <si>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</si>
  <si>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</si>
  <si>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</si>
  <si>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</si>
  <si>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</si>
  <si>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</si>
  <si>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</si>
  <si>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</si>
  <si>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</si>
  <si>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</si>
  <si>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</si>
  <si>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</si>
  <si>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</si>
  <si>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</si>
  <si>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</si>
  <si>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</si>
  <si>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</si>
  <si>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</si>
  <si>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</si>
  <si>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</si>
  <si>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</si>
  <si>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</si>
  <si>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</si>
  <si>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</si>
  <si>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</si>
  <si>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</si>
  <si>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</si>
  <si>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</si>
  <si>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</si>
  <si>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</si>
  <si>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</si>
  <si>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</si>
  <si>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</si>
  <si>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</si>
  <si>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</si>
  <si>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</si>
  <si>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</si>
  <si>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</si>
  <si>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</si>
  <si>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</si>
  <si>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</si>
  <si>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</si>
  <si>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</si>
  <si>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</si>
  <si>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</si>
  <si>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</si>
  <si>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</si>
  <si>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</si>
  <si>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</si>
  <si>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</si>
  <si>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</si>
  <si>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</si>
  <si>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</si>
  <si>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</si>
  <si>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</si>
  <si>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</si>
  <si>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</si>
  <si>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</si>
  <si>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</si>
  <si>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</si>
  <si>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</si>
  <si>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</si>
  <si>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</si>
  <si>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</si>
  <si>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</si>
  <si>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</si>
  <si>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</si>
  <si>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</si>
  <si>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</si>
  <si>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</si>
  <si>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</si>
  <si>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</si>
  <si>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</si>
  <si>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</si>
  <si>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</si>
  <si>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</si>
  <si>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</si>
  <si>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</si>
  <si>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</si>
  <si>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</si>
  <si>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</si>
  <si>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</si>
  <si>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</si>
  <si>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</si>
  <si>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</si>
  <si>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</si>
  <si>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</si>
  <si>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</si>
  <si>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</si>
  <si>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</si>
  <si>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</si>
  <si>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</si>
  <si>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</si>
  <si>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</si>
  <si>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</si>
  <si>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</si>
  <si>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</si>
  <si>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</si>
  <si>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</si>
  <si>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</si>
  <si>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</si>
  <si>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</si>
  <si>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</si>
  <si>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</si>
  <si>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</si>
  <si>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</si>
  <si>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</si>
  <si>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</si>
  <si>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</si>
  <si>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</si>
  <si>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</si>
  <si>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</si>
  <si>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</si>
  <si>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</si>
  <si>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</si>
  <si>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</si>
  <si>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</si>
  <si>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</si>
  <si>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</si>
  <si>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</si>
  <si>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</si>
  <si>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</si>
  <si>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</si>
  <si>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</si>
  <si>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</si>
  <si>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</si>
  <si>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</si>
  <si>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</si>
  <si>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</si>
  <si>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</si>
  <si>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</si>
  <si>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</si>
  <si>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</si>
  <si>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</si>
  <si>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</si>
  <si>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</si>
  <si>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</si>
  <si>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</si>
  <si>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</si>
  <si>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</si>
  <si>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</si>
  <si>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</si>
  <si>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</si>
  <si>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</si>
  <si>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</si>
  <si>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</si>
  <si>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</si>
  <si>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</si>
  <si>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</si>
  <si>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</si>
  <si>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</si>
  <si>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</si>
  <si>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</si>
  <si>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</si>
  <si>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</si>
  <si>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</si>
  <si>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</si>
  <si>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</si>
  <si>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</si>
  <si>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</si>
  <si>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</si>
  <si>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</si>
  <si>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</si>
  <si>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</si>
  <si>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</si>
  <si>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</si>
  <si>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</si>
  <si>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</si>
  <si>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</si>
  <si>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</si>
  <si>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</si>
  <si>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</si>
  <si>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</si>
  <si>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</si>
  <si>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</si>
  <si>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</si>
  <si>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</si>
  <si>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</si>
  <si>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</si>
  <si>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</si>
  <si>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</si>
  <si>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</si>
  <si>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</si>
  <si>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</si>
  <si>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</si>
  <si>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</si>
  <si>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</si>
  <si>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</si>
  <si>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</si>
  <si>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</si>
  <si>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</si>
  <si>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</si>
  <si>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</si>
  <si>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</si>
  <si>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</si>
  <si>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</si>
  <si>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</si>
  <si>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</si>
  <si>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</si>
  <si>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</si>
  <si>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</si>
  <si>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</si>
  <si>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</si>
  <si>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</si>
  <si>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</si>
  <si>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</si>
  <si>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</si>
  <si>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</si>
  <si>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</si>
  <si>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</si>
  <si>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</si>
  <si>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</si>
  <si>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</si>
  <si>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</si>
  <si>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</si>
  <si>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</si>
  <si>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</si>
  <si>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</si>
  <si>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</si>
  <si>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</si>
  <si>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</si>
  <si>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</si>
  <si>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</si>
  <si>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</si>
  <si>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</si>
  <si>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</si>
  <si>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</si>
  <si>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</si>
  <si>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</si>
  <si>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</si>
  <si>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</si>
  <si>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</si>
  <si>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</si>
  <si>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</si>
  <si>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</si>
  <si>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</si>
  <si>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</si>
  <si>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</si>
  <si>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</si>
  <si>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</si>
  <si>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</si>
  <si>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</si>
  <si>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</si>
  <si>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</si>
  <si>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</si>
  <si>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</si>
  <si>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</si>
  <si>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</si>
  <si>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</si>
  <si>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</si>
  <si>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</si>
  <si>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</si>
  <si>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</si>
  <si>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</si>
  <si>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</si>
  <si>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</si>
  <si>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</si>
  <si>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</si>
  <si>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</si>
  <si>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</si>
  <si>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</si>
  <si>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</si>
  <si>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</si>
  <si>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</si>
  <si>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</si>
  <si>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</si>
  <si>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</si>
  <si>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</si>
  <si>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</si>
  <si>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</si>
  <si>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</si>
  <si>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</si>
  <si>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</si>
  <si>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</si>
  <si>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</si>
  <si>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</si>
  <si>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</si>
  <si>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</si>
  <si>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</si>
  <si>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</si>
  <si>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</si>
  <si>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</si>
  <si>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</si>
  <si>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</si>
  <si>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</si>
  <si>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</si>
  <si>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</si>
  <si>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</si>
  <si>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</si>
  <si>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</si>
  <si>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</si>
  <si>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</si>
  <si>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</si>
  <si>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</si>
  <si>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</si>
  <si>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</si>
  <si>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</si>
  <si>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</si>
  <si>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</si>
  <si>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</si>
  <si>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</si>
  <si>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</si>
  <si>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</si>
  <si>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</si>
  <si>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</si>
  <si>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</si>
  <si>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</si>
  <si>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</si>
  <si>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</si>
  <si>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</si>
  <si>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</si>
  <si>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</si>
  <si>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</si>
  <si>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</si>
  <si>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</si>
  <si>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</si>
  <si>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</si>
  <si>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</si>
  <si>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</si>
  <si>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</si>
  <si>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</si>
  <si>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</si>
  <si>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</si>
  <si>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</si>
  <si>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</si>
  <si>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</si>
  <si>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</si>
  <si>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</si>
  <si>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</si>
  <si>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</si>
  <si>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</si>
  <si>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</si>
  <si>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</si>
  <si>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</si>
  <si>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</si>
  <si>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</si>
  <si>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</si>
  <si>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</si>
  <si>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</si>
  <si>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</si>
  <si>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</si>
  <si>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</si>
  <si>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</si>
  <si>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</si>
  <si>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</si>
  <si>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</si>
  <si>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</si>
  <si>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</si>
  <si>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</si>
  <si>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</si>
  <si>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</si>
  <si>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</si>
  <si>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</si>
  <si>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</si>
  <si>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</si>
  <si>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</si>
  <si>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</si>
  <si>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</si>
  <si>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</si>
  <si>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</si>
  <si>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</si>
  <si>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</si>
  <si>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</si>
  <si>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</si>
  <si>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</si>
  <si>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</si>
  <si>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</si>
  <si>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</si>
  <si>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</si>
  <si>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</si>
  <si>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</si>
  <si>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</si>
  <si>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</si>
  <si>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</si>
  <si>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</si>
  <si>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</si>
  <si>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</si>
  <si>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</si>
  <si>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</si>
  <si>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</si>
  <si>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</si>
  <si>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</si>
  <si>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</si>
  <si>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</si>
  <si>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</si>
  <si>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</si>
  <si>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</si>
  <si>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</si>
  <si>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</si>
  <si>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</si>
  <si>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</si>
  <si>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</si>
  <si>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</si>
  <si>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</si>
  <si>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</si>
  <si>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</si>
  <si>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</si>
  <si>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</si>
  <si>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</si>
  <si>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</si>
  <si>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</si>
  <si>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</si>
  <si>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</si>
  <si>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</si>
  <si>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</si>
  <si>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</si>
  <si>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</si>
  <si>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</si>
  <si>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</si>
  <si>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</si>
  <si>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</si>
  <si>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</si>
  <si>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</si>
  <si>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</si>
  <si>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</si>
  <si>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</si>
  <si>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</si>
  <si>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</si>
  <si>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</si>
  <si>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</si>
  <si>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</si>
  <si>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</si>
  <si>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</si>
  <si>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</si>
  <si>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</si>
  <si>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</si>
  <si>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</si>
  <si>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</si>
  <si>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</si>
  <si>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</si>
  <si>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</si>
  <si>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</si>
  <si>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</si>
  <si>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</si>
  <si>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</si>
  <si>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</si>
  <si>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</si>
  <si>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</si>
  <si>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</si>
  <si>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</si>
  <si>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</si>
  <si>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</si>
  <si>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</si>
  <si>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</si>
  <si>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</si>
  <si>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</si>
  <si>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</si>
  <si>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</si>
  <si>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</si>
  <si>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</si>
  <si>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</si>
  <si>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</si>
  <si>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</si>
  <si>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</si>
  <si>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</si>
  <si>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</si>
  <si>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</si>
  <si>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</si>
  <si>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</si>
  <si>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</si>
  <si>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</si>
  <si>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</si>
  <si>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</si>
  <si>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</si>
  <si>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</si>
  <si>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</si>
  <si>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</si>
  <si>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</si>
  <si>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</si>
  <si>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</si>
  <si>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</si>
  <si>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</si>
  <si>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</si>
  <si>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</si>
  <si>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</si>
  <si>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</si>
  <si>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</si>
  <si>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</si>
  <si>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</si>
  <si>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</si>
  <si>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</si>
  <si>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</si>
  <si>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</si>
  <si>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</si>
  <si>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</si>
  <si>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</si>
  <si>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</si>
  <si>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</si>
  <si>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</si>
  <si>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</si>
  <si>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</si>
  <si>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</si>
  <si>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</si>
  <si>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</si>
  <si>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</si>
  <si>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</si>
  <si>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</si>
  <si>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</si>
  <si>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</si>
  <si>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</si>
  <si>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</si>
  <si>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</si>
  <si>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</si>
  <si>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</si>
  <si>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</si>
  <si>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</si>
  <si>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</si>
  <si>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</si>
  <si>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</si>
  <si>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</si>
  <si>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</si>
  <si>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</si>
  <si>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</si>
  <si>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</si>
  <si>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</si>
  <si>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</si>
  <si>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</si>
  <si>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</si>
  <si>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</si>
  <si>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</si>
  <si>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</si>
  <si>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</si>
  <si>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</si>
  <si>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</si>
  <si>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</si>
  <si>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</si>
  <si>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</si>
  <si>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</si>
  <si>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</si>
  <si>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</si>
  <si>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</si>
  <si>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</si>
  <si>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</si>
  <si>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</si>
  <si>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</si>
  <si>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</si>
  <si>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</si>
  <si>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</si>
  <si>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</si>
  <si>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</si>
  <si>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</si>
  <si>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</si>
  <si>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</si>
  <si>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</si>
  <si>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</si>
  <si>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</si>
  <si>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</si>
  <si>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</si>
  <si>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</si>
  <si>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</si>
  <si>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</si>
  <si>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</si>
  <si>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</si>
  <si>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</si>
  <si>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</si>
  <si>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</si>
  <si>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</si>
  <si>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</si>
  <si>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</si>
  <si>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</si>
  <si>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</si>
  <si>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</si>
  <si>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</si>
  <si>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</si>
  <si>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</si>
  <si>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</si>
  <si>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</si>
  <si>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</si>
  <si>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</si>
  <si>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</si>
  <si>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</si>
  <si>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</si>
  <si>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</si>
  <si>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</si>
  <si>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</si>
  <si>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</si>
  <si>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</si>
  <si>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</si>
  <si>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</si>
  <si>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</si>
  <si>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</si>
  <si>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</si>
  <si>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</si>
  <si>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</si>
  <si>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</si>
  <si>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</si>
  <si>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</si>
  <si>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</si>
  <si>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</si>
  <si>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</si>
  <si>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</si>
  <si>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</si>
  <si>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</si>
  <si>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</si>
  <si>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</si>
  <si>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</si>
  <si>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</si>
  <si>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</si>
  <si>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</si>
  <si>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</si>
  <si>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</si>
  <si>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</si>
  <si>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</si>
  <si>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</si>
  <si>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</si>
  <si>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</si>
  <si>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</si>
  <si>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</si>
  <si>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</si>
  <si>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</si>
  <si>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</si>
  <si>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</si>
  <si>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</si>
  <si>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</si>
  <si>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</si>
  <si>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</si>
  <si>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</si>
  <si>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</si>
  <si>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</si>
  <si>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</si>
  <si>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</si>
  <si>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</si>
  <si>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</si>
  <si>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</si>
  <si>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</si>
  <si>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</si>
  <si>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</si>
  <si>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</si>
  <si>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</si>
  <si>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</si>
  <si>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</si>
  <si>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</si>
  <si>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</si>
  <si>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</si>
  <si>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</si>
  <si>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</si>
  <si>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</si>
  <si>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</si>
  <si>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</si>
  <si>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</si>
  <si>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</si>
  <si>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</si>
  <si>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</si>
  <si>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</si>
  <si>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</si>
  <si>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</si>
  <si>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</si>
  <si>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</si>
  <si>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</si>
  <si>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</si>
  <si>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</si>
  <si>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</si>
  <si>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</si>
  <si>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</si>
  <si>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</si>
  <si>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</si>
  <si>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</si>
  <si>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</si>
  <si>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</si>
  <si>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</si>
  <si>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</si>
  <si>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</si>
  <si>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</si>
  <si>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</si>
  <si>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</si>
  <si>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</si>
  <si>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</si>
  <si>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</si>
  <si>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</si>
  <si>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</si>
  <si>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</si>
  <si>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</si>
  <si>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</si>
  <si>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</si>
  <si>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</si>
  <si>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</si>
  <si>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</si>
  <si>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</si>
  <si>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</si>
  <si>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</si>
  <si>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</si>
  <si>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</si>
  <si>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</si>
  <si>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</si>
  <si>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</si>
  <si>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</si>
  <si>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</si>
  <si>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</si>
  <si>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</si>
  <si>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</si>
  <si>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</si>
  <si>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</si>
  <si>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</si>
  <si>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</si>
  <si>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</si>
  <si>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</si>
  <si>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</si>
  <si>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</si>
  <si>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</si>
  <si>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</si>
  <si>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</si>
  <si>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</si>
  <si>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</si>
  <si>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</si>
  <si>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</si>
  <si>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</si>
  <si>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</si>
  <si>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</si>
  <si>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</si>
  <si>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</si>
  <si>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</si>
  <si>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</si>
  <si>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</si>
  <si>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</si>
  <si>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</si>
  <si>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</si>
  <si>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</si>
  <si>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</si>
  <si>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</si>
  <si>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</si>
  <si>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</si>
  <si>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</si>
  <si>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</si>
  <si>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</si>
  <si>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</si>
  <si>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</si>
  <si>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</si>
  <si>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</si>
  <si>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</si>
  <si>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</si>
  <si>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</si>
  <si>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</si>
  <si>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</si>
  <si>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</si>
  <si>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</si>
  <si>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</si>
  <si>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</si>
  <si>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</si>
  <si>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</si>
  <si>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</si>
  <si>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</si>
  <si>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</si>
  <si>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</si>
  <si>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</si>
  <si>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</si>
  <si>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</si>
  <si>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</si>
  <si>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</si>
  <si>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</si>
  <si>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</si>
  <si>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</si>
  <si>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</si>
  <si>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</si>
  <si>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</si>
  <si>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</si>
  <si>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</si>
  <si>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</si>
  <si>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</si>
  <si>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</si>
  <si>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</si>
  <si>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</si>
  <si>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</si>
  <si>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</si>
  <si>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</si>
  <si>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</si>
  <si>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</si>
  <si>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</si>
  <si>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</si>
  <si>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</si>
  <si>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</si>
  <si>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</si>
  <si>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</si>
  <si>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</si>
  <si>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</si>
  <si>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</si>
  <si>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</si>
  <si>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</si>
  <si>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</si>
  <si>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</si>
  <si>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</si>
  <si>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</si>
  <si>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</si>
  <si>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</si>
  <si>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</si>
  <si>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</si>
  <si>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</si>
  <si>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</si>
  <si>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</si>
  <si>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</si>
  <si>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</si>
  <si>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</si>
  <si>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</si>
  <si>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</si>
  <si>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</si>
  <si>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</si>
  <si>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</si>
  <si>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</si>
  <si>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</si>
  <si>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</si>
  <si>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</si>
  <si>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</si>
  <si>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</si>
  <si>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</si>
  <si>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</si>
  <si>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</si>
  <si>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</si>
  <si>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</si>
  <si>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</si>
  <si>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</si>
  <si>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</si>
  <si>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</si>
  <si>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</si>
  <si>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</si>
  <si>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</si>
  <si>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</si>
  <si>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</si>
  <si>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</si>
  <si>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</si>
  <si>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</si>
  <si>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</si>
  <si>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</si>
  <si>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</si>
  <si>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</si>
  <si>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</si>
  <si>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</si>
  <si>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</si>
  <si>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</si>
  <si>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</si>
  <si>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</si>
  <si>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</si>
  <si>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</si>
  <si>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</si>
  <si>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</si>
  <si>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</si>
  <si>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</si>
  <si>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</si>
  <si>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</si>
  <si>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</si>
  <si>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</si>
  <si>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</si>
  <si>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</si>
  <si>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</si>
  <si>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</si>
  <si>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</si>
  <si>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</si>
  <si>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</si>
  <si>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</si>
  <si>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</si>
  <si>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</si>
  <si>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</si>
  <si>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</si>
  <si>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</si>
  <si>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</si>
  <si>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</si>
  <si>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</si>
  <si>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</si>
  <si>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</si>
  <si>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</si>
  <si>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</si>
  <si>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</si>
  <si>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</si>
  <si>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</si>
  <si>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</si>
  <si>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</si>
  <si>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</si>
  <si>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</si>
  <si>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</si>
  <si>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</si>
  <si>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</si>
  <si>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</si>
  <si>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</si>
  <si>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</si>
  <si>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</si>
  <si>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</si>
  <si>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</si>
  <si>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</si>
  <si>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</si>
  <si>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</si>
  <si>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</si>
  <si>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</si>
  <si>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</si>
  <si>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</si>
  <si>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</si>
  <si>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</si>
  <si>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</si>
  <si>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</si>
  <si>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</si>
  <si>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</si>
  <si>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</si>
  <si>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</si>
  <si>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</si>
  <si>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</si>
  <si>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</si>
  <si>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</si>
  <si>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</si>
  <si>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</si>
  <si>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</si>
  <si>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</si>
  <si>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</si>
  <si>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</si>
  <si>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</si>
  <si>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</si>
  <si>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</si>
  <si>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</si>
  <si>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</si>
  <si>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</si>
  <si>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</si>
  <si>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</si>
  <si>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</si>
  <si>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</si>
  <si>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</si>
  <si>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</si>
  <si>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</si>
  <si>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</si>
  <si>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</si>
  <si>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</si>
  <si>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</si>
  <si>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</si>
  <si>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</si>
  <si>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</si>
  <si>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</si>
  <si>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</si>
  <si>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</si>
  <si>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</si>
  <si>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</si>
  <si>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</si>
  <si>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</si>
  <si>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</si>
  <si>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</si>
  <si>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</si>
  <si>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</si>
  <si>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</si>
  <si>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</si>
  <si>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</si>
  <si>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</si>
  <si>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</si>
  <si>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</si>
  <si>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</si>
  <si>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</si>
  <si>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</si>
  <si>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</si>
  <si>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</si>
  <si>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</si>
  <si>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</si>
  <si>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</si>
  <si>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</si>
  <si>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</si>
  <si>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</si>
  <si>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</si>
  <si>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</si>
  <si>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</si>
  <si>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</si>
  <si>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</si>
  <si>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</si>
  <si>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</si>
  <si>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</si>
  <si>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</si>
  <si>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</si>
  <si>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</si>
  <si>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</si>
  <si>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</si>
  <si>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</si>
  <si>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</si>
  <si>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</si>
  <si>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</si>
  <si>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</si>
  <si>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</si>
  <si>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</si>
  <si>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</si>
  <si>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</si>
  <si>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</si>
  <si>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</si>
  <si>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</si>
  <si>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</si>
  <si>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</si>
  <si>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</si>
  <si>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</si>
  <si>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</si>
  <si>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</si>
  <si>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</si>
  <si>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</si>
  <si>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</si>
  <si>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</si>
  <si>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</si>
  <si>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</si>
  <si>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</si>
  <si>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</si>
  <si>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</si>
  <si>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</si>
  <si>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</si>
  <si>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</si>
  <si>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</si>
  <si>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</si>
  <si>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</si>
  <si>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</si>
  <si>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</si>
  <si>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</si>
  <si>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</si>
  <si>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</si>
  <si>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</si>
  <si>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</si>
  <si>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</si>
  <si>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</si>
  <si>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</si>
  <si>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</si>
  <si>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</si>
  <si>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</si>
  <si>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</si>
  <si>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</si>
  <si>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</si>
  <si>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</si>
  <si>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</si>
  <si>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</si>
  <si>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</si>
  <si>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</si>
  <si>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</si>
  <si>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</si>
  <si>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</si>
  <si>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</si>
  <si>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</si>
  <si>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</si>
  <si>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</si>
  <si>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</si>
  <si>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</si>
  <si>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</si>
  <si>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</si>
  <si>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</si>
  <si>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</si>
  <si>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</si>
  <si>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</si>
  <si>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</si>
  <si>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</si>
  <si>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</si>
  <si>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</si>
  <si>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</si>
  <si>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</si>
  <si>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</si>
  <si>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</si>
  <si>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</si>
  <si>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</si>
  <si>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</si>
  <si>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</si>
  <si>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</si>
  <si>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</si>
  <si>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</si>
  <si>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</si>
  <si>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</si>
  <si>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</si>
  <si>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</si>
  <si>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</si>
  <si>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</si>
  <si>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</si>
  <si>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</si>
  <si>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</si>
  <si>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</si>
  <si>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</si>
  <si>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</si>
  <si>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</si>
  <si>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</si>
  <si>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</si>
  <si>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</si>
  <si>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</si>
  <si>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</si>
  <si>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</si>
  <si>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</si>
  <si>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</si>
  <si>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</si>
  <si>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</si>
  <si>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</si>
  <si>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</si>
  <si>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</si>
  <si>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</si>
  <si>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</si>
  <si>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</si>
  <si>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</si>
  <si>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</si>
  <si>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</si>
  <si>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</si>
  <si>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</si>
  <si>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</si>
  <si>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</si>
  <si>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</si>
  <si>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</si>
  <si>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</si>
  <si>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</si>
  <si>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</si>
  <si>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</si>
  <si>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</si>
  <si>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</si>
  <si>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</si>
  <si>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</si>
  <si>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</si>
  <si>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</si>
  <si>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</si>
  <si>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</si>
  <si>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</si>
  <si>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</si>
  <si>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</si>
  <si>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</si>
  <si>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</si>
  <si>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</si>
  <si>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</si>
  <si>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</si>
  <si>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</si>
  <si>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</si>
  <si>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</si>
  <si>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</si>
  <si>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</si>
  <si>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</si>
  <si>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</si>
  <si>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</si>
  <si>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</si>
  <si>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</si>
  <si>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</si>
  <si>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</si>
  <si>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</si>
  <si>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</si>
  <si>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</si>
  <si>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</si>
  <si>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</si>
  <si>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</si>
  <si>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</si>
  <si>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</si>
  <si>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</si>
  <si>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</si>
  <si>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</si>
  <si>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</si>
  <si>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</si>
  <si>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</si>
  <si>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</si>
  <si>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</si>
  <si>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</si>
  <si>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</si>
  <si>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</si>
  <si>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</si>
  <si>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</si>
  <si>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</si>
  <si>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</si>
  <si>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</si>
  <si>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</si>
  <si>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</si>
  <si>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</si>
  <si>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</si>
  <si>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</si>
  <si>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</si>
  <si>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</si>
  <si>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</si>
  <si>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</si>
  <si>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</si>
  <si>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</si>
  <si>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</si>
  <si>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</si>
  <si>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</si>
  <si>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</si>
  <si>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</si>
  <si>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</si>
  <si>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</si>
  <si>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</si>
  <si>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</si>
  <si>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</si>
  <si>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</si>
  <si>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</si>
  <si>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</si>
  <si>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</si>
  <si>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</si>
  <si>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</si>
  <si>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</si>
  <si>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</si>
  <si>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</si>
  <si>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</si>
  <si>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</si>
  <si>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</si>
  <si>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</si>
  <si>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</si>
  <si>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</si>
  <si>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</si>
  <si>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</si>
  <si>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</si>
  <si>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</si>
  <si>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</si>
  <si>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</si>
  <si>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</si>
  <si>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</si>
  <si>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</si>
  <si>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</si>
  <si>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</si>
  <si>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</si>
  <si>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</si>
  <si>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</si>
  <si>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</si>
  <si>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</si>
  <si>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</si>
  <si>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</si>
  <si>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</si>
  <si>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</si>
  <si>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</si>
  <si>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</si>
  <si>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</si>
  <si>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</si>
  <si>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</si>
  <si>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</si>
  <si>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</si>
  <si>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</si>
  <si>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</si>
  <si>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</si>
  <si>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</si>
  <si>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</si>
  <si>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</si>
  <si>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</si>
  <si>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</si>
  <si>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</si>
  <si>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</si>
  <si>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</si>
  <si>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</si>
  <si>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</si>
  <si>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</si>
  <si>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</si>
  <si>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</si>
  <si>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</si>
  <si>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</si>
  <si>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</si>
  <si>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</si>
  <si>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</si>
  <si>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</si>
  <si>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</si>
  <si>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</si>
  <si>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</si>
  <si>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</si>
  <si>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</si>
  <si>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</si>
  <si>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</si>
  <si>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</si>
  <si>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</si>
  <si>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</si>
  <si>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</si>
  <si>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</si>
  <si>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</si>
  <si>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</si>
  <si>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</si>
  <si>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</si>
  <si>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</si>
  <si>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</si>
  <si>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</si>
  <si>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</si>
  <si>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</si>
  <si>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</si>
  <si>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</si>
  <si>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</si>
  <si>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</si>
  <si>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</si>
  <si>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</si>
  <si>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</si>
  <si>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</si>
  <si>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</si>
  <si>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</si>
  <si>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</si>
  <si>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</si>
  <si>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</si>
  <si>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</si>
  <si>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</si>
  <si>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</si>
  <si>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</si>
  <si>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</si>
  <si>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</si>
  <si>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</si>
  <si>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</si>
  <si>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</si>
  <si>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</si>
  <si>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</si>
  <si>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</si>
  <si>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</si>
  <si>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</si>
  <si>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</si>
  <si>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</si>
  <si>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</si>
  <si>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</si>
  <si>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</si>
  <si>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</si>
  <si>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</si>
  <si>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</si>
  <si>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</si>
  <si>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</si>
  <si>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</si>
  <si>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</si>
  <si>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</si>
  <si>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</si>
  <si>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</si>
  <si>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</si>
  <si>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</si>
  <si>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</si>
  <si>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</si>
  <si>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</si>
  <si>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</si>
  <si>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</si>
  <si>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</si>
  <si>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</si>
  <si>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</si>
  <si>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</si>
  <si>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</si>
  <si>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</si>
  <si>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</si>
  <si>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</si>
  <si>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</si>
  <si>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</si>
  <si>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</si>
  <si>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</si>
  <si>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</si>
  <si>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</si>
  <si>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</si>
  <si>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</si>
  <si>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</si>
  <si>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</si>
  <si>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</si>
  <si>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</si>
  <si>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</si>
  <si>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</si>
  <si>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</si>
  <si>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</si>
  <si>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</si>
  <si>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</si>
  <si>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</si>
  <si>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</si>
  <si>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</si>
  <si>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</si>
  <si>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</si>
  <si>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</si>
  <si>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</si>
  <si>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</si>
  <si>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</si>
  <si>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</si>
  <si>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</si>
  <si>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</si>
  <si>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</si>
  <si>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</si>
  <si>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</si>
  <si>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</si>
  <si>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</si>
  <si>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</si>
  <si>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</si>
  <si>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</si>
  <si>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</si>
  <si>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</si>
  <si>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</si>
  <si>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</si>
  <si>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</si>
  <si>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</si>
  <si>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</si>
  <si>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</si>
  <si>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</si>
  <si>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</si>
  <si>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</si>
  <si>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</si>
  <si>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</si>
  <si>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</si>
  <si>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</si>
  <si>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</si>
  <si>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</si>
  <si>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</si>
  <si>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</si>
  <si>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</si>
  <si>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</si>
  <si>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</si>
  <si>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</si>
  <si>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</si>
  <si>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</si>
  <si>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</si>
  <si>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</si>
  <si>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</si>
  <si>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</si>
  <si>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</si>
  <si>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</si>
  <si>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</si>
  <si>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</si>
  <si>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</si>
  <si>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</si>
  <si>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</si>
  <si>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</si>
  <si>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</si>
  <si>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</si>
  <si>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</si>
  <si>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</si>
  <si>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</si>
  <si>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</si>
  <si>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</si>
  <si>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</si>
  <si>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</si>
  <si>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</si>
  <si>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</si>
  <si>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</si>
  <si>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</si>
  <si>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</si>
  <si>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</si>
  <si>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</si>
  <si>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</si>
  <si>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</si>
  <si>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</si>
  <si>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</si>
  <si>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</si>
  <si>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</si>
  <si>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</si>
  <si>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</si>
  <si>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</si>
  <si>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</si>
  <si>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</si>
  <si>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</si>
  <si>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</si>
  <si>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</si>
  <si>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</si>
  <si>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</si>
  <si>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</si>
  <si>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</si>
  <si>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</si>
  <si>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</si>
  <si>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</si>
  <si>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</si>
  <si>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</si>
  <si>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</si>
  <si>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</si>
  <si>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</si>
  <si>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</si>
  <si>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</si>
  <si>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</si>
  <si>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</si>
  <si>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</si>
  <si>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</si>
  <si>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</si>
  <si>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</si>
  <si>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</si>
  <si>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</si>
  <si>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</si>
  <si>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</si>
  <si>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</si>
  <si>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</si>
  <si>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</si>
  <si>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</si>
  <si>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</si>
  <si>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</si>
  <si>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</si>
  <si>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</si>
  <si>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</si>
  <si>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</si>
  <si>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</si>
  <si>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</si>
  <si>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</si>
  <si>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</si>
  <si>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</si>
  <si>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</si>
  <si>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</si>
  <si>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</si>
  <si>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</si>
  <si>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</si>
  <si>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</si>
  <si>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</si>
  <si>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</si>
  <si>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</si>
  <si>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</si>
  <si>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</si>
  <si>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</si>
  <si>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</si>
  <si>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</si>
  <si>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</si>
  <si>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</si>
  <si>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</si>
  <si>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</si>
  <si>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</si>
  <si>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</si>
  <si>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</si>
  <si>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</si>
  <si>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</si>
  <si>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</si>
  <si>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</si>
  <si>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</si>
  <si>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</si>
  <si>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</si>
  <si>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</si>
  <si>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</si>
  <si>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</si>
  <si>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</si>
  <si>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</si>
  <si>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</si>
  <si>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</si>
  <si>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</si>
  <si>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</si>
  <si>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</si>
  <si>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</si>
  <si>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</si>
  <si>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</si>
  <si>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</si>
  <si>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</si>
  <si>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</si>
  <si>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</si>
  <si>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</si>
  <si>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</si>
  <si>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</si>
  <si>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</si>
  <si>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</si>
  <si>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</si>
  <si>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</si>
  <si>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</si>
  <si>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</si>
  <si>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</si>
  <si>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</si>
  <si>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</si>
  <si>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</si>
  <si>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</si>
  <si>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</si>
  <si>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</si>
  <si>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</si>
  <si>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</si>
  <si>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</si>
  <si>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</si>
  <si>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</si>
  <si>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</si>
  <si>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</si>
  <si>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</si>
  <si>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</si>
  <si>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</si>
  <si>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</si>
  <si>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</si>
  <si>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</si>
  <si>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</si>
  <si>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</si>
  <si>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</si>
  <si>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</si>
  <si>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</si>
  <si>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</si>
  <si>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</si>
  <si>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</si>
  <si>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</si>
  <si>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</si>
  <si>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</si>
  <si>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</si>
  <si>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</si>
  <si>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</si>
  <si>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</si>
  <si>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</si>
  <si>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</si>
  <si>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</si>
  <si>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</si>
  <si>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</si>
  <si>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</si>
  <si>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</si>
  <si>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</si>
  <si>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</si>
  <si>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</si>
  <si>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</si>
  <si>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</si>
  <si>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</si>
  <si>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</si>
  <si>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</si>
  <si>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</si>
  <si>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</si>
  <si>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</si>
  <si>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</si>
  <si>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</si>
  <si>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</si>
  <si>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</si>
  <si>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</si>
  <si>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</si>
  <si>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</si>
  <si>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</si>
  <si>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</si>
  <si>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</si>
  <si>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</si>
  <si>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</si>
  <si>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</si>
  <si>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</si>
  <si>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</si>
  <si>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</si>
  <si>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</si>
  <si>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</si>
  <si>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</si>
  <si>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</si>
  <si>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</si>
  <si>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</si>
  <si>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</si>
  <si>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</si>
  <si>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</si>
  <si>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</si>
  <si>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</si>
  <si>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</si>
  <si>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</si>
  <si>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</si>
  <si>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</si>
  <si>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</si>
  <si>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</si>
  <si>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</si>
  <si>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</si>
  <si>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</si>
  <si>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</si>
  <si>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</si>
  <si>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</si>
  <si>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</si>
  <si>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</si>
  <si>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</si>
  <si>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</si>
  <si>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</si>
  <si>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</si>
  <si>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</si>
  <si>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</si>
  <si>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</si>
  <si>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</si>
  <si>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</si>
  <si>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</si>
  <si>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</si>
  <si>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</si>
  <si>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</si>
  <si>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</si>
  <si>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</si>
  <si>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</si>
  <si>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</si>
  <si>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</si>
  <si>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</si>
  <si>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</si>
  <si>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</si>
  <si>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</si>
  <si>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</si>
  <si>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</si>
  <si>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</si>
  <si>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</si>
  <si>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</si>
  <si>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</si>
  <si>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</si>
  <si>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</si>
  <si>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</si>
  <si>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</si>
  <si>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</si>
  <si>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</si>
  <si>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</si>
  <si>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</si>
  <si>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</si>
  <si>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</si>
  <si>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</si>
  <si>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</si>
  <si>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</si>
  <si>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</si>
  <si>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</si>
  <si>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</si>
  <si>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</si>
  <si>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</si>
  <si>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</si>
  <si>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</si>
  <si>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</si>
  <si>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</si>
  <si>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</si>
  <si>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</si>
  <si>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</si>
  <si>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</si>
  <si>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</si>
  <si>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</si>
  <si>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</si>
  <si>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</si>
  <si>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</si>
  <si>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</si>
  <si>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</si>
  <si>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</si>
  <si>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</si>
  <si>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</si>
  <si>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</si>
  <si>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</si>
  <si>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</si>
  <si>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</si>
  <si>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</si>
  <si>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</si>
  <si>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</si>
  <si>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</si>
  <si>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</si>
  <si>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</si>
  <si>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</si>
  <si>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</si>
  <si>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</si>
  <si>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</si>
  <si>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</si>
  <si>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</si>
  <si>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</si>
  <si>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</si>
  <si>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</si>
  <si>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</si>
  <si>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</si>
  <si>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</si>
  <si>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</si>
  <si>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</si>
  <si>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</si>
  <si>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</si>
  <si>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</si>
  <si>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</si>
  <si>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</si>
  <si>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</si>
  <si>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</si>
  <si>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</si>
  <si>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</si>
  <si>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</si>
  <si>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</si>
  <si>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</si>
  <si>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</si>
  <si>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</si>
  <si>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</si>
  <si>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</si>
  <si>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</si>
  <si>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</si>
  <si>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</si>
  <si>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</si>
  <si>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</si>
  <si>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</si>
  <si>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</si>
  <si>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</si>
  <si>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</si>
  <si>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</si>
  <si>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</si>
  <si>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</si>
  <si>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</si>
  <si>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</si>
  <si>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</si>
  <si>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</si>
  <si>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</si>
  <si>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</si>
  <si>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</si>
  <si>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</si>
  <si>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</si>
  <si>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</si>
  <si>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</si>
  <si>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</si>
  <si>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</si>
  <si>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</si>
  <si>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</si>
  <si>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</si>
  <si>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</si>
  <si>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</si>
  <si>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</si>
  <si>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</si>
  <si>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</si>
  <si>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</si>
  <si>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</si>
  <si>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</si>
  <si>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</si>
  <si>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</si>
  <si>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</si>
  <si>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</si>
  <si>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</si>
  <si>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</si>
  <si>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</si>
  <si>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</si>
  <si>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</si>
  <si>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</si>
  <si>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</si>
  <si>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</si>
  <si>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</si>
  <si>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</si>
  <si>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</si>
  <si>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</si>
  <si>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</si>
  <si>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</si>
  <si>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</si>
  <si>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</si>
  <si>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</si>
  <si>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</si>
  <si>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</si>
  <si>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</si>
  <si>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</si>
  <si>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</si>
  <si>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</si>
  <si>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</si>
  <si>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</si>
  <si>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</si>
  <si>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</si>
  <si>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</si>
  <si>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</si>
  <si>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</si>
  <si>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</si>
  <si>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</si>
  <si>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</si>
  <si>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</si>
  <si>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</si>
  <si>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</si>
  <si>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</si>
  <si>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</si>
  <si>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</si>
  <si>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</si>
  <si>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</si>
  <si>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</si>
  <si>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</si>
  <si>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</si>
  <si>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</si>
  <si>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</si>
  <si>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</si>
  <si>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</si>
  <si>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</si>
  <si>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</si>
  <si>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</si>
  <si>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</si>
  <si>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</si>
  <si>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</si>
  <si>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</si>
  <si>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</si>
  <si>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</si>
  <si>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</si>
  <si>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</si>
  <si>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</si>
  <si>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</si>
  <si>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</si>
  <si>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</si>
  <si>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</si>
  <si>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</si>
  <si>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</si>
  <si>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</si>
  <si>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</si>
  <si>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</si>
  <si>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</si>
  <si>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</si>
  <si>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</si>
  <si>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</si>
  <si>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</si>
  <si>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</si>
  <si>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</si>
  <si>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</si>
  <si>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</si>
  <si>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</si>
  <si>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</si>
  <si>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</si>
  <si>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</si>
  <si>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</si>
  <si>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</si>
  <si>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</si>
  <si>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</si>
  <si>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</si>
  <si>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</si>
  <si>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</si>
  <si>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</si>
  <si>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</si>
  <si>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</si>
  <si>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</si>
  <si>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</si>
  <si>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</si>
  <si>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</si>
  <si>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</si>
  <si>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</si>
  <si>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</si>
  <si>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</si>
  <si>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</si>
  <si>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</si>
  <si>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</si>
  <si>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</si>
  <si>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</si>
  <si>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</si>
  <si>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</si>
  <si>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</si>
  <si>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</si>
  <si>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</si>
  <si>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</si>
  <si>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</si>
  <si>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</si>
  <si>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</si>
  <si>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</si>
  <si>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</si>
  <si>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</si>
  <si>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</si>
  <si>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</si>
  <si>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</si>
  <si>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</si>
  <si>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</si>
  <si>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</si>
  <si>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</si>
  <si>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</si>
  <si>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</si>
  <si>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</si>
  <si>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</si>
  <si>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</si>
  <si>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</si>
  <si>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</si>
  <si>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</si>
  <si>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</si>
  <si>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</si>
  <si>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</si>
  <si>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</si>
  <si>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</si>
  <si>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</si>
  <si>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</si>
  <si>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</si>
  <si>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</si>
  <si>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</si>
  <si>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</si>
  <si>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</si>
  <si>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</si>
  <si>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</si>
  <si>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</si>
  <si>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</si>
  <si>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</si>
  <si>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</si>
  <si>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</si>
  <si>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</si>
  <si>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</si>
  <si>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</si>
  <si>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</si>
  <si>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</si>
  <si>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</si>
  <si>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</si>
  <si>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</si>
  <si>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</si>
  <si>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</si>
  <si>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</si>
  <si>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</si>
  <si>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</si>
  <si>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</si>
  <si>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</si>
  <si>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</si>
  <si>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</si>
  <si>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</si>
  <si>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</si>
  <si>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</si>
  <si>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</si>
  <si>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</si>
  <si>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</si>
  <si>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</si>
  <si>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</si>
  <si>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</si>
  <si>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</si>
  <si>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</si>
  <si>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</si>
  <si>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</si>
  <si>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</si>
  <si>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</si>
  <si>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</si>
  <si>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</si>
  <si>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</si>
  <si>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</si>
  <si>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</si>
  <si>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</si>
  <si>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</si>
  <si>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</si>
  <si>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</si>
  <si>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</si>
  <si>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</si>
  <si>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</si>
  <si>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</si>
  <si>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</si>
  <si>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</si>
  <si>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</si>
  <si>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</si>
  <si>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</si>
  <si>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</si>
  <si>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</si>
  <si>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</si>
  <si>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</si>
  <si>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</si>
  <si>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</si>
  <si>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</si>
  <si>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</si>
  <si>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</si>
  <si>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</si>
  <si>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</si>
  <si>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</si>
  <si>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</si>
  <si>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</si>
  <si>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</si>
  <si>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</si>
  <si>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</si>
  <si>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</si>
  <si>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</si>
  <si>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</si>
  <si>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</si>
  <si>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</si>
  <si>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</si>
  <si>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</si>
  <si>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</si>
  <si>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</si>
  <si>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</si>
  <si>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</si>
  <si>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</si>
  <si>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</si>
  <si>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</si>
  <si>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</si>
  <si>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</si>
  <si>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</si>
  <si>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</si>
  <si>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</si>
  <si>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</si>
  <si>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</si>
  <si>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</si>
  <si>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</si>
  <si>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</si>
  <si>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</si>
  <si>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</si>
  <si>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</si>
  <si>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</si>
  <si>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</si>
  <si>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</si>
  <si>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</si>
  <si>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</si>
  <si>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</si>
  <si>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</si>
  <si>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</si>
  <si>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</si>
  <si>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</si>
  <si>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</si>
  <si>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</si>
  <si>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</si>
  <si>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</si>
  <si>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</si>
  <si>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</si>
  <si>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</si>
  <si>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</si>
  <si>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</si>
  <si>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</si>
  <si>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</si>
  <si>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</si>
  <si>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</si>
  <si>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</si>
  <si>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</si>
  <si>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</si>
  <si>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</si>
  <si>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</si>
  <si>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</si>
  <si>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</si>
  <si>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</si>
  <si>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</si>
  <si>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</si>
  <si>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</si>
  <si>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</si>
  <si>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</si>
  <si>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</si>
  <si>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</si>
  <si>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</si>
  <si>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</si>
  <si>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</si>
  <si>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</si>
  <si>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</si>
  <si>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</si>
  <si>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</si>
  <si>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</si>
  <si>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</si>
  <si>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</si>
  <si>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</si>
  <si>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</si>
  <si>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</si>
  <si>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</si>
  <si>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</si>
  <si>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</si>
  <si>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</si>
  <si>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</si>
  <si>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</si>
  <si>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</si>
  <si>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</si>
  <si>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</si>
  <si>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</si>
  <si>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</si>
  <si>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</si>
  <si>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</si>
  <si>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</si>
  <si>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</si>
  <si>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</si>
  <si>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</si>
  <si>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</si>
  <si>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</si>
  <si>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</si>
  <si>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</si>
  <si>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</si>
  <si>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</si>
  <si>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</si>
  <si>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</si>
  <si>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</si>
  <si>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</si>
  <si>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</si>
  <si>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</si>
  <si>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</si>
  <si>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</si>
  <si>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</si>
  <si>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</si>
  <si>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</si>
  <si>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</si>
  <si>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</si>
  <si>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</si>
  <si>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</si>
  <si>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</si>
  <si>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</si>
  <si>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</si>
  <si>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</si>
  <si>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</si>
  <si>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</si>
  <si>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</si>
  <si>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</si>
  <si>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</si>
  <si>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</si>
  <si>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</si>
  <si>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</si>
  <si>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</si>
  <si>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</si>
  <si>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</si>
  <si>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</si>
  <si>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</si>
  <si>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</si>
  <si>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</si>
  <si>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</si>
  <si>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</si>
  <si>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</si>
  <si>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</si>
  <si>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</si>
  <si>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</si>
  <si>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</si>
  <si>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</si>
  <si>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</si>
  <si>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</si>
  <si>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</si>
  <si>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</si>
  <si>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</si>
  <si>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</si>
  <si>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</si>
  <si>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</si>
  <si>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</si>
  <si>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</si>
  <si>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</si>
  <si>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</si>
  <si>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</si>
  <si>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</si>
  <si>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</si>
  <si>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</si>
  <si>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</si>
  <si>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</si>
  <si>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</si>
  <si>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</si>
  <si>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</si>
  <si>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</si>
  <si>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</si>
  <si>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</si>
  <si>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</si>
  <si>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</si>
  <si>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</si>
  <si>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</si>
  <si>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</si>
  <si>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</si>
  <si>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</si>
  <si>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</si>
  <si>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</si>
  <si>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</si>
  <si>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</si>
  <si>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</si>
  <si>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</si>
  <si>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</si>
  <si>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</si>
  <si>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</si>
  <si>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</si>
  <si>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</si>
  <si>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</si>
  <si>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</si>
  <si>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</si>
  <si>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</si>
  <si>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</si>
  <si>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</si>
  <si>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</si>
  <si>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</si>
  <si>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</si>
  <si>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</si>
  <si>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</si>
  <si>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</si>
  <si>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</si>
  <si>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</si>
  <si>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</si>
  <si>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</si>
  <si>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</si>
  <si>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</si>
  <si>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</si>
  <si>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</si>
  <si>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</si>
  <si>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</si>
  <si>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</si>
  <si>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</si>
  <si>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</si>
  <si>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</si>
  <si>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</si>
  <si>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</si>
  <si>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</si>
  <si>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</si>
  <si>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</si>
  <si>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</si>
  <si>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</si>
  <si>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</si>
  <si>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</si>
  <si>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</si>
  <si>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</si>
  <si>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</si>
  <si>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</si>
  <si>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</si>
  <si>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</si>
  <si>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</si>
  <si>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</si>
  <si>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</si>
  <si>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</si>
  <si>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</si>
  <si>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</si>
  <si>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</si>
  <si>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</si>
  <si>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</si>
  <si>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</si>
  <si>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</si>
  <si>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</si>
  <si>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</si>
  <si>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</si>
  <si>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</si>
  <si>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</si>
  <si>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</si>
  <si>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</si>
  <si>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</si>
  <si>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</si>
  <si>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</si>
  <si>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</si>
  <si>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</si>
  <si>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</si>
  <si>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</si>
  <si>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</si>
  <si>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</si>
  <si>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</si>
  <si>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</si>
  <si>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</si>
  <si>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</si>
  <si>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</si>
  <si>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</si>
  <si>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</si>
  <si>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</si>
  <si>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</si>
  <si>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</si>
  <si>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</si>
  <si>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</si>
  <si>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</si>
  <si>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</si>
  <si>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</si>
  <si>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</si>
  <si>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</si>
  <si>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</si>
  <si>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</si>
  <si>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</si>
  <si>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</si>
  <si>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</si>
  <si>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</si>
  <si>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</si>
  <si>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</si>
  <si>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</si>
  <si>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</si>
  <si>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</si>
  <si>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</si>
  <si>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</si>
  <si>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</si>
  <si>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</si>
  <si>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</si>
  <si>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</si>
  <si>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</si>
  <si>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</si>
  <si>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</si>
  <si>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</si>
  <si>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</si>
  <si>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</si>
  <si>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</si>
  <si>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</si>
  <si>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</si>
  <si>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</si>
  <si>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</si>
  <si>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</si>
  <si>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</si>
  <si>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</si>
  <si>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</si>
  <si>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</si>
  <si>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</si>
  <si>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</si>
  <si>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</si>
  <si>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</si>
  <si>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</si>
  <si>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</si>
  <si>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</si>
  <si>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</si>
  <si>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</si>
  <si>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</si>
  <si>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</si>
  <si>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</si>
  <si>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</si>
  <si>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</si>
  <si>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</si>
  <si>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</si>
  <si>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</si>
  <si>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</si>
  <si>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</si>
  <si>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</si>
  <si>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</si>
  <si>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</si>
  <si>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</si>
  <si>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</si>
  <si>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</si>
  <si>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</si>
  <si>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</si>
  <si>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</si>
  <si>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</si>
  <si>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</si>
  <si>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</si>
  <si>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</si>
  <si>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</si>
  <si>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</si>
  <si>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</si>
  <si>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</si>
  <si>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</si>
  <si>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</si>
  <si>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</si>
  <si>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</si>
  <si>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</si>
  <si>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</si>
  <si>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</si>
  <si>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</si>
  <si>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</si>
  <si>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</si>
  <si>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</si>
  <si>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</si>
  <si>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</si>
  <si>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</si>
  <si>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</si>
  <si>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</si>
  <si>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</si>
  <si>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</si>
  <si>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</si>
  <si>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</si>
  <si>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</si>
  <si>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</si>
  <si>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</si>
  <si>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</si>
  <si>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</si>
  <si>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</si>
  <si>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</si>
  <si>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</si>
  <si>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</si>
  <si>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</si>
  <si>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</si>
  <si>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</si>
  <si>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</si>
  <si>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</si>
  <si>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</si>
  <si>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</si>
  <si>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</si>
  <si>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</si>
  <si>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</si>
  <si>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</si>
  <si>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</si>
  <si>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</si>
  <si>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</si>
  <si>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</si>
  <si>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</si>
  <si>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</si>
  <si>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</si>
  <si>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</si>
  <si>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</si>
  <si>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</si>
  <si>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</si>
  <si>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</si>
  <si>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</si>
  <si>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</si>
  <si>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</si>
  <si>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</si>
  <si>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</si>
  <si>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</si>
  <si>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</si>
  <si>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</si>
  <si>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</si>
  <si>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</si>
  <si>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</si>
  <si>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</si>
  <si>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</si>
  <si>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</si>
  <si>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</si>
  <si>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</si>
  <si>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</si>
  <si>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</si>
  <si>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</si>
  <si>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</si>
  <si>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</si>
  <si>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</si>
  <si>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</si>
  <si>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</si>
  <si>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</si>
  <si>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</si>
  <si>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</si>
  <si>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</si>
  <si>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</si>
  <si>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</si>
  <si>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</si>
  <si>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</si>
  <si>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</si>
  <si>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</si>
  <si>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</si>
  <si>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</si>
  <si>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</si>
  <si>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</si>
  <si>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</si>
  <si>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</si>
  <si>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</si>
  <si>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</si>
  <si>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</si>
  <si>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</si>
  <si>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</si>
  <si>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</si>
  <si>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</si>
  <si>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</si>
  <si>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</si>
  <si>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</si>
  <si>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</si>
  <si>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</si>
  <si>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</si>
  <si>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</si>
  <si>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</si>
  <si>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</si>
  <si>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</si>
  <si>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</si>
  <si>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</si>
  <si>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</si>
  <si>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</si>
  <si>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</si>
  <si>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</si>
  <si>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</si>
  <si>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</si>
  <si>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</si>
  <si>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</si>
  <si>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</si>
  <si>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</si>
  <si>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</si>
  <si>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</si>
  <si>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</si>
  <si>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</si>
  <si>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</si>
  <si>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</si>
  <si>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</si>
  <si>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</si>
  <si>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</si>
  <si>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</si>
  <si>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</si>
  <si>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</si>
  <si>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</si>
  <si>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</si>
  <si>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</si>
  <si>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</si>
  <si>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</si>
  <si>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</si>
  <si>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</si>
  <si>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</si>
  <si>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</si>
  <si>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</si>
  <si>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</si>
  <si>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</si>
  <si>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</si>
  <si>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</si>
  <si>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</si>
  <si>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</si>
  <si>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</si>
  <si>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</si>
  <si>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</si>
  <si>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</si>
  <si>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</si>
  <si>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</si>
  <si>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</si>
  <si>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</si>
  <si>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</si>
  <si>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</si>
  <si>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</si>
  <si>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</si>
  <si>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</si>
  <si>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</si>
  <si>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</si>
  <si>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</si>
  <si>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</si>
  <si>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</si>
  <si>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</si>
  <si>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</si>
  <si>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</si>
  <si>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</si>
  <si>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</si>
  <si>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</si>
  <si>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</si>
  <si>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</si>
  <si>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</si>
  <si>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</si>
  <si>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</si>
  <si>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</si>
  <si>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</si>
  <si>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</si>
  <si>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</si>
  <si>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</si>
  <si>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</si>
  <si>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</si>
  <si>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</si>
  <si>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</si>
  <si>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</si>
  <si>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</si>
  <si>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</si>
  <si>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</si>
  <si>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</si>
  <si>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</si>
  <si>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</si>
  <si>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</si>
  <si>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</si>
  <si>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</si>
  <si>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</si>
  <si>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</si>
  <si>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</si>
  <si>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</si>
  <si>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</si>
  <si>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</si>
  <si>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</si>
  <si>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</si>
  <si>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</si>
  <si>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</si>
  <si>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</si>
  <si>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</si>
  <si>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</si>
  <si>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</si>
  <si>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</si>
  <si>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</si>
  <si>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</si>
  <si>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</si>
  <si>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</si>
  <si>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</si>
  <si>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</si>
  <si>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</si>
  <si>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</si>
  <si>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</si>
  <si>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</si>
  <si>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</si>
  <si>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</si>
  <si>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</si>
  <si>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</si>
  <si>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</si>
  <si>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</si>
  <si>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</si>
  <si>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</si>
  <si>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</si>
  <si>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</si>
  <si>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</si>
  <si>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</si>
  <si>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</si>
  <si>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</si>
  <si>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</si>
  <si>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</si>
  <si>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</si>
  <si>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</si>
  <si>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</si>
  <si>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</si>
  <si>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</si>
  <si>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</si>
  <si>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</si>
  <si>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</si>
  <si>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</si>
  <si>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</si>
  <si>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</si>
  <si>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</si>
  <si>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</si>
  <si>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</si>
  <si>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</si>
  <si>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</si>
  <si>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</si>
  <si>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</si>
  <si>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</si>
  <si>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</si>
  <si>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</si>
  <si>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</si>
  <si>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</si>
  <si>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</si>
  <si>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</si>
  <si>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</si>
  <si>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</si>
  <si>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</si>
  <si>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</si>
  <si>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</si>
  <si>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</si>
  <si>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</si>
  <si>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</si>
  <si>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</si>
  <si>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</si>
  <si>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</si>
  <si>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</si>
  <si>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</si>
  <si>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</si>
  <si>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</si>
  <si>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</si>
  <si>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</si>
  <si>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</si>
  <si>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</si>
  <si>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</si>
  <si>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</si>
  <si>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</si>
  <si>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</si>
  <si>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</si>
  <si>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</si>
  <si>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</si>
  <si>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</si>
  <si>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</si>
  <si>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</si>
  <si>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</si>
  <si>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</si>
  <si>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</si>
  <si>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</si>
  <si>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</si>
  <si>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</si>
  <si>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</si>
  <si>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</si>
  <si>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</si>
  <si>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</si>
  <si>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</si>
  <si>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</si>
  <si>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</si>
  <si>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</si>
  <si>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</si>
  <si>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</si>
  <si>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</si>
  <si>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</si>
  <si>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</si>
  <si>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</si>
  <si>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</si>
  <si>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</si>
  <si>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</si>
  <si>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</si>
  <si>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</si>
  <si>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</si>
  <si>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</si>
  <si>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</si>
  <si>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</si>
  <si>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</si>
  <si>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</si>
  <si>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</si>
  <si>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</si>
  <si>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</si>
  <si>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</si>
  <si>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</si>
  <si>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</si>
  <si>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</si>
  <si>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</si>
  <si>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</si>
  <si>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</si>
  <si>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</si>
  <si>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</si>
  <si>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</si>
  <si>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</si>
  <si>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</si>
  <si>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</si>
  <si>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</si>
  <si>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</si>
  <si>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</si>
  <si>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</si>
  <si>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</si>
  <si>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</si>
  <si>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</si>
  <si>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</si>
  <si>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</si>
  <si>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</si>
  <si>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</si>
  <si>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</si>
  <si>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</si>
  <si>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</si>
  <si>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</si>
  <si>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</si>
  <si>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</si>
  <si>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</si>
  <si>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</si>
  <si>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</si>
  <si>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</si>
  <si>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</si>
  <si>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</si>
  <si>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</si>
  <si>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</si>
  <si>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</si>
  <si>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</si>
  <si>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</si>
  <si>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</si>
  <si>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</si>
  <si>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</si>
  <si>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</si>
  <si>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</si>
  <si>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</si>
  <si>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</si>
  <si>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</si>
  <si>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</si>
  <si>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</si>
  <si>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</si>
  <si>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</si>
  <si>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</si>
  <si>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</si>
  <si>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</si>
  <si>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</si>
  <si>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</si>
  <si>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</si>
  <si>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</si>
  <si>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</si>
  <si>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</si>
  <si>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</si>
  <si>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</si>
  <si>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</si>
  <si>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</si>
  <si>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</si>
  <si>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</si>
  <si>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</si>
  <si>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</si>
  <si>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</si>
  <si>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</si>
  <si>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</si>
  <si>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</si>
  <si>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</si>
  <si>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</si>
  <si>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</si>
  <si>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</si>
  <si>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</si>
  <si>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</si>
  <si>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</si>
  <si>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</si>
  <si>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</si>
  <si>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</si>
  <si>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</si>
  <si>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</si>
  <si>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</si>
  <si>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</si>
  <si>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</si>
  <si>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</si>
  <si>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</si>
  <si>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</si>
  <si>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</si>
  <si>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</si>
  <si>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</si>
  <si>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</si>
  <si>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</si>
  <si>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</si>
  <si>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</si>
  <si>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</si>
  <si>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</si>
  <si>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</si>
  <si>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</si>
  <si>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</si>
  <si>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</si>
  <si>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</si>
  <si>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</si>
  <si>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</si>
  <si>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</si>
  <si>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</si>
  <si>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</si>
  <si>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</si>
  <si>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</si>
  <si>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</si>
  <si>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</si>
  <si>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</si>
  <si>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</si>
  <si>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</si>
  <si>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</si>
  <si>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</si>
  <si>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</si>
  <si>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</si>
  <si>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</si>
  <si>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</si>
  <si>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</si>
  <si>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</si>
  <si>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</si>
  <si>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</si>
  <si>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</si>
  <si>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</si>
  <si>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</si>
  <si>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</si>
  <si>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</si>
  <si>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</si>
  <si>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</si>
  <si>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</si>
  <si>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</si>
  <si>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</si>
  <si>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</si>
  <si>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</si>
  <si>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</si>
  <si>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</si>
  <si>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</si>
  <si>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</si>
  <si>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</si>
  <si>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</si>
  <si>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</si>
  <si>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</si>
  <si>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</si>
  <si>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</si>
  <si>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</si>
  <si>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</si>
  <si>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</si>
  <si>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</si>
  <si>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</si>
  <si>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</si>
  <si>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</si>
  <si>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</si>
  <si>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</si>
  <si>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</si>
  <si>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</si>
  <si>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</si>
  <si>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</si>
  <si>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</si>
  <si>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</si>
  <si>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</si>
  <si>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</si>
  <si>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</si>
  <si>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</si>
  <si>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</si>
  <si>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</si>
  <si>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</si>
  <si>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</si>
  <si>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</si>
  <si>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</si>
  <si>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</si>
  <si>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</si>
  <si>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</si>
  <si>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</si>
  <si>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</si>
  <si>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</si>
  <si>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</si>
  <si>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</si>
  <si>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</si>
  <si>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</si>
  <si>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</si>
  <si>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</si>
  <si>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</si>
  <si>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</si>
  <si>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</si>
  <si>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</si>
  <si>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</si>
  <si>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</si>
  <si>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</si>
  <si>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</si>
  <si>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</si>
  <si>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</si>
  <si>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</si>
  <si>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</si>
  <si>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</si>
  <si>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</si>
  <si>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</si>
  <si>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</si>
  <si>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</si>
  <si>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</si>
  <si>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</si>
  <si>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</si>
  <si>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</si>
  <si>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</si>
  <si>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</si>
  <si>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</si>
  <si>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</si>
  <si>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</si>
  <si>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</si>
  <si>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</si>
  <si>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</si>
  <si>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</si>
  <si>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</si>
  <si>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</si>
  <si>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</si>
  <si>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</si>
  <si>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</si>
  <si>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</si>
  <si>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</si>
  <si>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</si>
  <si>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</si>
  <si>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</si>
  <si>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</si>
  <si>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</si>
  <si>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</si>
  <si>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</si>
  <si>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</si>
  <si>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</si>
  <si>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</si>
  <si>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</si>
  <si>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</si>
  <si>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</si>
  <si>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</si>
  <si>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</si>
  <si>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</si>
  <si>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</si>
  <si>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</si>
  <si>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</si>
  <si>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</si>
  <si>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</si>
  <si>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</si>
  <si>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</si>
  <si>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</si>
  <si>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</si>
  <si>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</si>
  <si>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</si>
  <si>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</si>
  <si>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</si>
  <si>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</si>
  <si>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</si>
  <si>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</si>
  <si>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</si>
  <si>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</si>
  <si>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</si>
  <si>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</si>
  <si>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</si>
  <si>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</si>
  <si>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</si>
  <si>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</si>
  <si>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</si>
  <si>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</si>
  <si>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</si>
  <si>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</si>
  <si>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</si>
  <si>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</si>
  <si>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</si>
  <si>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</si>
  <si>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</si>
  <si>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</si>
  <si>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</si>
  <si>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</si>
  <si>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</si>
  <si>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</si>
  <si>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</si>
  <si>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</si>
  <si>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</si>
  <si>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</si>
  <si>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</si>
  <si>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</si>
  <si>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</si>
  <si>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</si>
  <si>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</si>
  <si>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</si>
  <si>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</si>
  <si>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</si>
  <si>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</si>
  <si>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</si>
  <si>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</si>
  <si>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</si>
  <si>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</si>
  <si>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</si>
  <si>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</si>
  <si>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</si>
  <si>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</si>
  <si>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</si>
  <si>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</si>
  <si>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</si>
  <si>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</si>
  <si>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</si>
  <si>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</si>
  <si>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</si>
  <si>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</si>
  <si>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</si>
  <si>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</si>
  <si>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</si>
  <si>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</si>
  <si>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</si>
  <si>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</si>
  <si>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</si>
  <si>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</si>
  <si>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</si>
  <si>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</si>
  <si>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</si>
  <si>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</si>
  <si>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</si>
  <si>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</si>
  <si>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</si>
  <si>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</si>
  <si>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</si>
  <si>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</si>
  <si>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</si>
  <si>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</si>
  <si>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</si>
  <si>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</si>
  <si>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</si>
  <si>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</si>
  <si>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</si>
  <si>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</si>
  <si>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</si>
  <si>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</si>
  <si>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</si>
  <si>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</si>
  <si>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</si>
  <si>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</si>
  <si>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</si>
  <si>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</si>
  <si>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</si>
  <si>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</si>
  <si>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</si>
  <si>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</si>
  <si>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</si>
  <si>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</si>
  <si>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</si>
  <si>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</si>
  <si>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</si>
  <si>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</si>
  <si>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</si>
  <si>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</si>
  <si>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</si>
  <si>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</si>
  <si>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</si>
  <si>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</si>
  <si>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</si>
  <si>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</si>
  <si>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</si>
  <si>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</si>
  <si>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</si>
  <si>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</si>
  <si>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</si>
  <si>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</si>
  <si>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</si>
  <si>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</si>
  <si>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</si>
  <si>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</si>
  <si>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</si>
  <si>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</si>
  <si>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</si>
  <si>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</si>
  <si>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</si>
  <si>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</si>
  <si>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</si>
  <si>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</si>
  <si>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</si>
  <si>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</si>
  <si>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</si>
  <si>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</si>
  <si>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</si>
  <si>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</si>
  <si>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</si>
  <si>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</si>
  <si>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</si>
  <si>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</si>
  <si>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</si>
  <si>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</si>
  <si>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</si>
  <si>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</si>
  <si>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</si>
  <si>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</si>
  <si>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</si>
  <si>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</si>
  <si>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</si>
  <si>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</si>
  <si>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</si>
  <si>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</si>
  <si>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</si>
  <si>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</si>
  <si>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</si>
  <si>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</si>
  <si>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</si>
  <si>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</si>
  <si>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</si>
  <si>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</si>
  <si>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</si>
  <si>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</si>
  <si>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</si>
  <si>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</si>
  <si>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</si>
  <si>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</si>
  <si>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</si>
  <si>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</si>
  <si>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</si>
  <si>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</si>
  <si>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</si>
  <si>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</si>
  <si>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</si>
  <si>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</si>
  <si>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</si>
  <si>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</si>
  <si>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</si>
  <si>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</si>
  <si>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</si>
  <si>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</si>
  <si>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</si>
  <si>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</si>
  <si>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</si>
  <si>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</si>
  <si>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</si>
  <si>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</si>
  <si>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</si>
  <si>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</si>
  <si>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</si>
  <si>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</si>
  <si>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</si>
  <si>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</si>
  <si>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</si>
  <si>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</si>
  <si>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</si>
  <si>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</si>
  <si>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</si>
  <si>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</si>
  <si>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</si>
  <si>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</si>
  <si>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</si>
  <si>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</si>
  <si>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</si>
  <si>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</si>
  <si>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</si>
  <si>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</si>
  <si>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</si>
  <si>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</si>
  <si>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</si>
  <si>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</si>
  <si>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</si>
  <si>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</si>
  <si>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</si>
  <si>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</si>
  <si>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</si>
  <si>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</si>
  <si>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</si>
  <si>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</si>
  <si>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</si>
  <si>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</si>
  <si>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</si>
  <si>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</si>
  <si>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</si>
  <si>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</si>
  <si>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</si>
  <si>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</si>
  <si>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</si>
  <si>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</si>
  <si>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</si>
  <si>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</si>
  <si>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</si>
  <si>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</si>
  <si>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</si>
  <si>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</si>
  <si>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</si>
  <si>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</si>
  <si>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</si>
  <si>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</si>
  <si>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</si>
  <si>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</si>
  <si>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</si>
  <si>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</si>
  <si>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</si>
  <si>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</si>
  <si>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</si>
  <si>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</si>
  <si>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</si>
  <si>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</si>
  <si>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</si>
  <si>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</si>
  <si>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</si>
  <si>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</si>
  <si>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</si>
  <si>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</si>
  <si>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</si>
  <si>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</si>
  <si>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</si>
  <si>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</si>
  <si>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</si>
  <si>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</si>
  <si>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</si>
  <si>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</si>
  <si>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</si>
  <si>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</si>
  <si>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</si>
  <si>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</si>
  <si>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</si>
  <si>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</si>
  <si>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</si>
  <si>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</si>
  <si>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</si>
  <si>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</si>
  <si>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</si>
  <si>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</si>
  <si>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</si>
  <si>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</si>
  <si>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</si>
  <si>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</si>
  <si>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</si>
  <si>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</si>
  <si>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</si>
  <si>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</si>
  <si>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</si>
  <si>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</si>
  <si>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</si>
  <si>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</si>
  <si>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</si>
  <si>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</si>
  <si>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</si>
  <si>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</si>
  <si>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</si>
  <si>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</si>
  <si>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</si>
  <si>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</si>
  <si>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</si>
  <si>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</si>
  <si>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</si>
  <si>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</si>
  <si>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</si>
  <si>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</si>
  <si>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</si>
  <si>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</si>
  <si>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</si>
  <si>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</si>
  <si>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</si>
  <si>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</si>
  <si>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</si>
  <si>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</si>
  <si>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</si>
  <si>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</si>
  <si>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</si>
  <si>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</si>
  <si>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</si>
  <si>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</si>
  <si>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</si>
  <si>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</si>
  <si>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</si>
  <si>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</si>
  <si>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</si>
  <si>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</si>
  <si>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</si>
  <si>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</si>
  <si>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</si>
  <si>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</si>
  <si>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</si>
  <si>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</si>
  <si>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</si>
  <si>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</si>
  <si>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</si>
  <si>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</si>
  <si>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</si>
  <si>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</si>
  <si>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</si>
  <si>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</si>
  <si>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</si>
  <si>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</si>
  <si>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</si>
  <si>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</si>
  <si>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</si>
  <si>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</si>
  <si>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</si>
  <si>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</si>
  <si>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</si>
  <si>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</si>
  <si>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</si>
  <si>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</si>
  <si>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</si>
  <si>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</si>
  <si>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</si>
  <si>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</si>
  <si>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</si>
  <si>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</si>
  <si>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</si>
  <si>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</si>
  <si>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</si>
  <si>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</si>
  <si>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</si>
  <si>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</si>
  <si>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</si>
  <si>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</si>
  <si>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</si>
  <si>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</si>
  <si>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</si>
  <si>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</si>
  <si>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</si>
  <si>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</si>
  <si>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</si>
  <si>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</si>
  <si>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</si>
  <si>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</si>
  <si>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</si>
  <si>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</si>
  <si>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</si>
  <si>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</si>
  <si>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</si>
  <si>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</si>
  <si>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</si>
  <si>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</si>
  <si>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</si>
  <si>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</si>
  <si>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</si>
  <si>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</si>
  <si>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</si>
  <si>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</si>
  <si>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</si>
  <si>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</si>
  <si>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</si>
  <si>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</si>
  <si>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</si>
  <si>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</si>
  <si>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</si>
  <si>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</si>
  <si>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</si>
  <si>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</si>
  <si>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</si>
  <si>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</si>
  <si>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</si>
  <si>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</si>
  <si>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</si>
  <si>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</si>
  <si>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</si>
  <si>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</si>
  <si>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</si>
  <si>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</si>
  <si>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</si>
  <si>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</si>
  <si>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</si>
  <si>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</si>
  <si>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</si>
  <si>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</si>
  <si>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</si>
  <si>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</si>
  <si>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</si>
  <si>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</si>
  <si>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</si>
  <si>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</si>
  <si>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</si>
  <si>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</si>
  <si>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</si>
  <si>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</si>
  <si>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</si>
  <si>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</si>
  <si>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</si>
  <si>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</si>
  <si>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</si>
  <si>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</si>
  <si>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</si>
  <si>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</si>
  <si>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</si>
  <si>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</si>
  <si>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</si>
  <si>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</si>
  <si>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</si>
  <si>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</si>
  <si>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</si>
  <si>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</si>
  <si>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</si>
  <si>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</si>
  <si>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</si>
  <si>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</si>
  <si>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</si>
  <si>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</si>
  <si>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</si>
  <si>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</si>
  <si>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</si>
  <si>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</si>
  <si>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</si>
  <si>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</si>
  <si>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</si>
  <si>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</si>
  <si>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</si>
  <si>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</si>
  <si>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</si>
  <si>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</si>
  <si>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</si>
  <si>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</si>
  <si>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</si>
  <si>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</si>
  <si>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</si>
  <si>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</si>
  <si>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</si>
  <si>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</si>
  <si>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</si>
  <si>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</si>
  <si>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</si>
  <si>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</si>
  <si>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</si>
  <si>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</si>
  <si>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</si>
  <si>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</si>
  <si>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</si>
  <si>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</si>
  <si>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</si>
  <si>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</si>
  <si>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</si>
  <si>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</si>
  <si>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</si>
  <si>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</si>
  <si>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</si>
  <si>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</si>
  <si>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</si>
  <si>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</si>
  <si>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</si>
  <si>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</si>
  <si>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</si>
  <si>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</si>
  <si>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</si>
  <si>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</si>
  <si>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</si>
  <si>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</si>
  <si>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</si>
  <si>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</si>
  <si>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</si>
  <si>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</si>
  <si>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</si>
  <si>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</si>
  <si>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</si>
  <si>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</si>
  <si>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</si>
  <si>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</si>
  <si>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</si>
  <si>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</si>
  <si>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</si>
  <si>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</si>
  <si>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</si>
  <si>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</si>
  <si>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</si>
  <si>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</si>
  <si>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</si>
  <si>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</si>
  <si>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</si>
  <si>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</si>
  <si>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</si>
  <si>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</si>
  <si>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</si>
  <si>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</si>
  <si>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</si>
  <si>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</si>
  <si>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</si>
  <si>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</si>
  <si>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</si>
  <si>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</si>
  <si>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</si>
  <si>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</si>
  <si>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</si>
  <si>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</si>
  <si>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</si>
  <si>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</si>
  <si>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</si>
  <si>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</si>
  <si>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</si>
  <si>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</si>
  <si>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</si>
  <si>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</si>
  <si>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</si>
  <si>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</si>
  <si>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</si>
  <si>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</si>
  <si>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</si>
  <si>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</si>
  <si>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</si>
  <si>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</si>
  <si>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</si>
  <si>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</si>
  <si>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</si>
  <si>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</si>
  <si>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</si>
  <si>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</si>
  <si>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</si>
  <si>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</si>
  <si>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</si>
  <si>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</si>
  <si>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</si>
  <si>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</si>
  <si>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</si>
  <si>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</si>
  <si>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</si>
  <si>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</si>
  <si>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</si>
  <si>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</si>
  <si>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</si>
  <si>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</si>
  <si>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</si>
  <si>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</si>
  <si>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</si>
  <si>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</si>
  <si>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</si>
  <si>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</si>
  <si>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</si>
  <si>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</si>
  <si>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</si>
  <si>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</si>
  <si>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</si>
  <si>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</si>
  <si>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</si>
  <si>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</si>
  <si>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</si>
  <si>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</si>
  <si>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</si>
  <si>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</si>
  <si>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</si>
  <si>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</si>
  <si>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</si>
  <si>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</si>
  <si>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</si>
  <si>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</si>
  <si>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</si>
  <si>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</si>
  <si>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</si>
  <si>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</si>
  <si>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</si>
  <si>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</si>
  <si>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</si>
  <si>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</si>
  <si>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</si>
  <si>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</si>
  <si>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</si>
  <si>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</si>
  <si>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</si>
  <si>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</si>
  <si>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</si>
  <si>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</si>
  <si>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</si>
  <si>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</si>
  <si>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</si>
  <si>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</si>
  <si>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</si>
  <si>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</si>
  <si>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</si>
  <si>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</si>
  <si>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</si>
  <si>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</si>
  <si>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</si>
  <si>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</si>
  <si>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</si>
  <si>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</si>
  <si>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</si>
  <si>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</si>
  <si>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</si>
  <si>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</si>
  <si>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</si>
  <si>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</si>
  <si>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</si>
  <si>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</si>
  <si>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</si>
  <si>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</si>
  <si>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</si>
  <si>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</si>
  <si>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</si>
  <si>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</si>
  <si>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</si>
  <si>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</si>
  <si>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</si>
  <si>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</si>
  <si>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</si>
  <si>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</si>
  <si>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</si>
  <si>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</si>
  <si>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</si>
  <si>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</si>
  <si>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</si>
  <si>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</si>
  <si>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</si>
  <si>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</si>
  <si>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</si>
  <si>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</si>
  <si>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</si>
  <si>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</si>
  <si>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</si>
  <si>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</si>
  <si>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</si>
  <si>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</si>
  <si>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</si>
  <si>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</si>
  <si>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</si>
  <si>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</si>
  <si>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</si>
  <si>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</si>
  <si>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</si>
  <si>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</si>
  <si>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</si>
  <si>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</si>
  <si>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</si>
  <si>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</si>
  <si>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</si>
  <si>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</si>
  <si>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</si>
  <si>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</si>
  <si>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</si>
  <si>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</si>
  <si>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</si>
  <si>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</si>
  <si>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</si>
  <si>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</si>
  <si>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</si>
  <si>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</si>
  <si>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</si>
  <si>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</si>
  <si>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</si>
  <si>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</si>
  <si>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</si>
  <si>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</si>
  <si>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</si>
  <si>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</si>
  <si>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</si>
  <si>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</si>
  <si>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</si>
  <si>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</si>
  <si>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</si>
  <si>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</si>
  <si>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</si>
  <si>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</si>
  <si>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</si>
  <si>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</si>
  <si>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</si>
  <si>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</si>
  <si>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</si>
  <si>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</si>
  <si>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</si>
  <si>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</si>
  <si>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</si>
  <si>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</si>
  <si>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</si>
  <si>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</si>
  <si>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</si>
  <si>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</si>
  <si>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</si>
  <si>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</si>
  <si>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</si>
  <si>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</si>
  <si>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</si>
  <si>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</si>
  <si>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</si>
  <si>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</si>
  <si>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</si>
  <si>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</si>
  <si>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</si>
  <si>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</si>
  <si>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</si>
  <si>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</si>
  <si>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</si>
  <si>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</si>
  <si>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</si>
  <si>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</si>
  <si>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</si>
  <si>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</si>
  <si>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</si>
  <si>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</si>
  <si>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</si>
  <si>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</si>
  <si>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</si>
  <si>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</si>
  <si>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</si>
  <si>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</si>
  <si>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</si>
  <si>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</si>
  <si>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</si>
  <si>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</si>
  <si>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</si>
  <si>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</si>
  <si>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</si>
  <si>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</si>
  <si>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</si>
  <si>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</si>
  <si>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</si>
  <si>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</si>
  <si>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</si>
  <si>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</si>
  <si>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</si>
  <si>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</si>
  <si>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</si>
  <si>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</si>
  <si>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</si>
  <si>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</si>
  <si>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</si>
  <si>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</si>
  <si>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</si>
  <si>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</si>
  <si>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</si>
  <si>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</si>
  <si>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</si>
  <si>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</si>
  <si>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</si>
  <si>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</si>
  <si>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</si>
  <si>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</si>
  <si>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</si>
  <si>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</si>
  <si>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</si>
  <si>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</si>
  <si>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</si>
  <si>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</si>
  <si>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</si>
  <si>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</si>
  <si>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</si>
  <si>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</si>
  <si>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</si>
  <si>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</si>
  <si>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</si>
  <si>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</si>
  <si>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</si>
  <si>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</si>
  <si>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</si>
  <si>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</si>
  <si>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</si>
  <si>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</si>
  <si>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</si>
  <si>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</si>
  <si>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</si>
  <si>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</si>
  <si>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</si>
  <si>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</si>
  <si>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</si>
  <si>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</si>
  <si>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</si>
  <si>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</si>
  <si>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</si>
  <si>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</si>
  <si>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</si>
  <si>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</si>
  <si>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</si>
  <si>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</si>
  <si>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</si>
  <si>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</si>
  <si>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</si>
  <si>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</si>
  <si>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</si>
  <si>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</si>
  <si>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</si>
  <si>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</si>
  <si>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</si>
  <si>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</si>
  <si>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</si>
  <si>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</si>
  <si>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</si>
  <si>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</si>
  <si>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</si>
  <si>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</si>
  <si>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</si>
  <si>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</si>
  <si>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</si>
  <si>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</si>
  <si>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</si>
  <si>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</si>
  <si>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</si>
  <si>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</si>
  <si>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</si>
  <si>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</si>
  <si>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</si>
  <si>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</si>
  <si>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</si>
  <si>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</si>
  <si>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</si>
  <si>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</si>
  <si>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</si>
  <si>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</si>
  <si>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</si>
  <si>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</si>
  <si>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</si>
  <si>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</si>
  <si>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</si>
  <si>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</si>
  <si>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</si>
  <si>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</si>
  <si>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</si>
  <si>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</si>
  <si>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</si>
  <si>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</si>
  <si>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</si>
  <si>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</si>
  <si>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</si>
  <si>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</si>
  <si>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</si>
  <si>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</si>
  <si>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</si>
  <si>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</si>
  <si>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</si>
  <si>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</si>
  <si>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</si>
  <si>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</si>
  <si>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</si>
  <si>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</si>
  <si>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</si>
  <si>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</si>
  <si>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</si>
  <si>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</si>
  <si>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</si>
  <si>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</si>
  <si>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</si>
  <si>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</si>
  <si>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</si>
  <si>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</si>
  <si>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</si>
  <si>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</si>
  <si>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</si>
  <si>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</si>
  <si>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</si>
  <si>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</si>
  <si>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</si>
  <si>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</si>
  <si>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</si>
  <si>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</si>
  <si>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</si>
  <si>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</si>
  <si>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</si>
  <si>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</si>
  <si>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</si>
  <si>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</si>
  <si>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</si>
  <si>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</si>
  <si>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</si>
  <si>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</si>
  <si>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</si>
  <si>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</si>
  <si>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</si>
  <si>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</si>
  <si>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</si>
  <si>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</si>
  <si>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</si>
  <si>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</si>
  <si>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</si>
  <si>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</si>
  <si>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</si>
  <si>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</si>
  <si>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</si>
  <si>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</si>
  <si>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</si>
  <si>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</si>
  <si>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</si>
  <si>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</si>
  <si>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</si>
  <si>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</si>
  <si>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</si>
  <si>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</si>
  <si>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</si>
  <si>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</si>
  <si>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</si>
  <si>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</si>
  <si>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</si>
  <si>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</si>
  <si>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</si>
  <si>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</si>
  <si>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</si>
  <si>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</si>
  <si>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</si>
  <si>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</si>
  <si>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</si>
  <si>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</si>
  <si>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</si>
  <si>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</si>
  <si>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</si>
  <si>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</si>
  <si>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</si>
  <si>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</si>
  <si>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</si>
  <si>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</si>
  <si>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</si>
  <si>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</si>
  <si>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</si>
  <si>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</si>
  <si>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</si>
  <si>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</si>
  <si>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</si>
  <si>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</si>
  <si>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</si>
  <si>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</si>
  <si>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</si>
  <si>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</si>
  <si>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</si>
  <si>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</si>
  <si>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</si>
  <si>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</si>
  <si>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</si>
  <si>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</si>
  <si>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</si>
  <si>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</si>
  <si>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</si>
  <si>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</si>
  <si>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</si>
  <si>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</si>
  <si>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</si>
  <si>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</si>
  <si>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</si>
  <si>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</si>
  <si>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</si>
  <si>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</si>
  <si>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</si>
  <si>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</si>
  <si>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</si>
  <si>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</si>
  <si>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</si>
  <si>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</si>
  <si>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</si>
  <si>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</si>
  <si>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</si>
  <si>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</si>
  <si>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</si>
  <si>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</si>
  <si>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</si>
  <si>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</si>
  <si>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</si>
  <si>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</si>
  <si>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</si>
  <si>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</si>
  <si>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</si>
  <si>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</si>
  <si>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</si>
  <si>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</si>
  <si>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</si>
  <si>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</si>
  <si>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</si>
  <si>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</si>
  <si>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</si>
  <si>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</si>
  <si>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</si>
  <si>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</si>
  <si>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</si>
  <si>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</si>
  <si>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</si>
  <si>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</si>
  <si>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</si>
  <si>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</si>
  <si>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</si>
  <si>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</si>
  <si>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</si>
  <si>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</si>
  <si>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</si>
  <si>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</si>
  <si>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</si>
  <si>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</si>
  <si>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</si>
  <si>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</si>
  <si>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</si>
  <si>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</si>
  <si>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</si>
  <si>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</si>
  <si>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</si>
  <si>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</si>
  <si>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</si>
  <si>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</si>
  <si>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</si>
  <si>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</si>
  <si>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</si>
  <si>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</si>
  <si>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</si>
  <si>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</si>
  <si>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</si>
  <si>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</si>
  <si>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</si>
  <si>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</si>
  <si>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</si>
  <si>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</si>
  <si>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</si>
  <si>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</si>
  <si>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</si>
  <si>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</si>
  <si>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</si>
  <si>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</si>
  <si>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</si>
  <si>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</si>
  <si>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</si>
  <si>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</si>
  <si>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</si>
  <si>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</si>
  <si>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</si>
  <si>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</si>
  <si>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</si>
  <si>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</si>
  <si>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</si>
  <si>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</si>
  <si>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</si>
  <si>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</si>
  <si>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</si>
  <si>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</si>
  <si>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</si>
  <si>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</si>
  <si>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</si>
  <si>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</si>
  <si>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</si>
  <si>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</si>
  <si>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</si>
  <si>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</si>
  <si>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</si>
  <si>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</si>
  <si>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</si>
  <si>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</si>
  <si>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</si>
  <si>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</si>
  <si>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</si>
  <si>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</si>
  <si>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</si>
  <si>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</si>
  <si>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</si>
  <si>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</si>
  <si>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</si>
  <si>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</si>
  <si>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</si>
  <si>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</si>
  <si>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</si>
  <si>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</si>
  <si>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</si>
  <si>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</si>
  <si>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</si>
  <si>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</si>
  <si>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</si>
  <si>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</si>
  <si>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</si>
  <si>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</si>
  <si>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</si>
  <si>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</si>
  <si>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</si>
  <si>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</si>
  <si>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</si>
  <si>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</si>
  <si>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</si>
  <si>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</si>
  <si>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</si>
  <si>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</si>
  <si>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</si>
  <si>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</si>
  <si>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</si>
  <si>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</si>
  <si>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</si>
  <si>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</si>
  <si>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</si>
  <si>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</si>
  <si>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</si>
  <si>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</si>
  <si>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</si>
  <si>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</si>
  <si>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</si>
  <si>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</si>
  <si>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</si>
  <si>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</si>
  <si>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</si>
  <si>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</si>
  <si>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</si>
  <si>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</si>
  <si>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</si>
  <si>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</si>
  <si>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</si>
  <si>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</si>
  <si>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</si>
  <si>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</si>
  <si>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</si>
  <si>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</si>
  <si>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</si>
  <si>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</si>
  <si>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</si>
  <si>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</si>
  <si>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</si>
  <si>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</si>
  <si>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</si>
  <si>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</si>
  <si>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</si>
  <si>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</si>
  <si>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</si>
  <si>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</si>
  <si>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</si>
  <si>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</si>
  <si>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</si>
  <si>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</si>
  <si>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</si>
  <si>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</si>
  <si>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</si>
  <si>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</si>
  <si>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</si>
  <si>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</si>
  <si>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</si>
  <si>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</si>
  <si>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</si>
  <si>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</si>
  <si>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</si>
  <si>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</si>
  <si>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</si>
  <si>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</si>
  <si>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</si>
  <si>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</si>
  <si>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</si>
  <si>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</si>
  <si>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</si>
  <si>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</si>
  <si>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</si>
  <si>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</si>
  <si>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</si>
  <si>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</si>
  <si>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</si>
  <si>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</si>
  <si>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</si>
  <si>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</si>
  <si>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</si>
  <si>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</si>
  <si>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</si>
  <si>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</si>
  <si>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</si>
  <si>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</si>
  <si>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</si>
  <si>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</si>
  <si>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</si>
  <si>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</si>
  <si>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</si>
  <si>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</si>
  <si>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</si>
  <si>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</si>
  <si>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</si>
  <si>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</si>
  <si>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</si>
  <si>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</si>
  <si>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</si>
  <si>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</si>
  <si>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</si>
  <si>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</si>
  <si>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</si>
  <si>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</si>
  <si>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</si>
  <si>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</si>
  <si>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</si>
  <si>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</si>
  <si>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</si>
  <si>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</si>
  <si>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</si>
  <si>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</si>
  <si>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</si>
  <si>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</si>
  <si>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</si>
  <si>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</si>
  <si>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</si>
  <si>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</si>
  <si>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</si>
  <si>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</si>
  <si>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</si>
  <si>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</si>
  <si>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</si>
  <si>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</si>
  <si>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</si>
  <si>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</si>
  <si>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</si>
  <si>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</si>
  <si>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</si>
  <si>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</si>
  <si>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</si>
  <si>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</si>
  <si>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</si>
  <si>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</si>
  <si>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</si>
  <si>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</si>
  <si>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</si>
  <si>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</si>
  <si>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</si>
  <si>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</si>
  <si>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</si>
  <si>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</si>
  <si>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</si>
  <si>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</si>
  <si>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</si>
  <si>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</si>
  <si>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</si>
  <si>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</si>
  <si>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</si>
  <si>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</si>
  <si>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</si>
  <si>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</si>
  <si>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</si>
  <si>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</si>
  <si>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</si>
  <si>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</si>
  <si>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</si>
  <si>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</si>
  <si>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</si>
  <si>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</si>
  <si>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</si>
  <si>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</si>
  <si>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</si>
  <si>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</si>
  <si>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</si>
  <si>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</si>
  <si>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</si>
  <si>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</si>
  <si>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</si>
  <si>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</si>
  <si>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</si>
  <si>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</si>
  <si>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</si>
  <si>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</si>
  <si>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</si>
  <si>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</si>
  <si>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</si>
  <si>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</si>
  <si>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</si>
  <si>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</si>
  <si>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</si>
  <si>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</si>
  <si>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</si>
  <si>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</si>
  <si>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</si>
  <si>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</si>
  <si>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</si>
  <si>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</si>
  <si>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</si>
  <si>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</si>
  <si>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</si>
  <si>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</si>
  <si>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</si>
  <si>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</si>
  <si>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</si>
  <si>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</si>
  <si>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</si>
  <si>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</si>
  <si>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</si>
  <si>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</si>
  <si>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</si>
  <si>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</si>
  <si>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</si>
  <si>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</si>
  <si>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</si>
  <si>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</si>
  <si>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</si>
  <si>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</si>
  <si>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</si>
  <si>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</si>
  <si>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</si>
  <si>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</si>
  <si>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</si>
  <si>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</si>
  <si>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</si>
  <si>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</si>
  <si>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</si>
  <si>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</si>
  <si>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</si>
  <si>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</si>
  <si>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</si>
  <si>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</si>
  <si>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</si>
  <si>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</si>
  <si>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</si>
  <si>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</si>
  <si>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</si>
  <si>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</si>
  <si>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</si>
  <si>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</si>
  <si>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</si>
  <si>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</si>
  <si>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</si>
  <si>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</si>
  <si>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</si>
  <si>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</si>
  <si>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</si>
  <si>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</si>
  <si>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</si>
  <si>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</si>
  <si>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</si>
  <si>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</si>
  <si>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</si>
  <si>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</si>
  <si>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</si>
  <si>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</si>
  <si>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</si>
  <si>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</si>
  <si>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</si>
  <si>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</si>
  <si>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</si>
  <si>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</si>
  <si>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</si>
  <si>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</si>
  <si>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</si>
  <si>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</si>
  <si>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</si>
  <si>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</si>
  <si>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</si>
  <si>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</si>
  <si>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</si>
  <si>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</si>
  <si>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</si>
  <si>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</si>
  <si>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</si>
  <si>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</si>
  <si>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</si>
  <si>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</si>
  <si>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</si>
  <si>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</si>
  <si>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</si>
  <si>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</si>
  <si>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</si>
  <si>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</si>
  <si>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</si>
  <si>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</si>
  <si>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</si>
  <si>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</si>
  <si>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</si>
  <si>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</si>
  <si>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</si>
  <si>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</si>
  <si>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</si>
  <si>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</si>
  <si>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</si>
  <si>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</si>
  <si>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</si>
  <si>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</si>
  <si>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</si>
  <si>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</si>
  <si>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</si>
  <si>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</si>
  <si>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</si>
  <si>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</si>
  <si>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</si>
  <si>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</si>
  <si>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</si>
  <si>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</si>
  <si>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</si>
  <si>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</si>
  <si>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</si>
  <si>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</si>
  <si>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</si>
  <si>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</si>
  <si>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</si>
  <si>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</si>
  <si>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</si>
  <si>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</si>
  <si>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</si>
  <si>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</si>
  <si>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</si>
  <si>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</si>
  <si>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</si>
  <si>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</si>
  <si>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</si>
  <si>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</si>
  <si>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</si>
  <si>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</si>
  <si>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</si>
  <si>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</si>
  <si>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</si>
  <si>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</si>
  <si>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</si>
  <si>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</si>
  <si>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</si>
  <si>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</si>
  <si>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</si>
  <si>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</si>
  <si>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</si>
  <si>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</si>
  <si>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</si>
  <si>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</si>
  <si>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</si>
  <si>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</si>
  <si>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</si>
  <si>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</si>
  <si>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</si>
  <si>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</si>
  <si>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</si>
  <si>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</si>
  <si>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</si>
  <si>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</si>
  <si>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</si>
  <si>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</si>
  <si>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</si>
  <si>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</si>
  <si>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</si>
  <si>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</si>
  <si>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</si>
  <si>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</si>
  <si>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</si>
  <si>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</si>
  <si>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</si>
  <si>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</si>
  <si>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</si>
  <si>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</si>
  <si>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</si>
  <si>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</si>
  <si>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</si>
  <si>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</si>
  <si>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</si>
  <si>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</si>
  <si>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</si>
  <si>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</si>
  <si>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</si>
  <si>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</si>
  <si>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</si>
  <si>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</si>
  <si>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</si>
  <si>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</si>
  <si>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</si>
  <si>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</si>
  <si>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</si>
  <si>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</si>
  <si>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</si>
  <si>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</si>
  <si>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</si>
  <si>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</si>
  <si>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</si>
  <si>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</si>
  <si>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</si>
  <si>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</si>
  <si>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</si>
  <si>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</si>
  <si>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</si>
  <si>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</si>
  <si>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</si>
  <si>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</si>
  <si>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</si>
  <si>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</si>
  <si>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</si>
  <si>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</si>
  <si>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</si>
  <si>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</si>
  <si>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</si>
  <si>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</si>
  <si>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</si>
  <si>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</si>
  <si>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</si>
  <si>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</si>
  <si>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</si>
  <si>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</si>
  <si>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</si>
  <si>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</si>
  <si>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</si>
  <si>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</si>
  <si>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</si>
  <si>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</si>
  <si>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</si>
  <si>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</si>
  <si>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</si>
  <si>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</si>
  <si>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</si>
  <si>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</si>
  <si>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</si>
  <si>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</si>
  <si>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</si>
  <si>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</si>
  <si>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</si>
  <si>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</si>
  <si>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</si>
  <si>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</si>
  <si>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</si>
  <si>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</si>
  <si>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</si>
  <si>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</si>
  <si>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</si>
  <si>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</si>
  <si>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</si>
  <si>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</si>
  <si>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</si>
  <si>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</si>
  <si>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</si>
  <si>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</si>
  <si>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</si>
  <si>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</si>
  <si>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</si>
  <si>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</si>
  <si>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</si>
  <si>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</si>
  <si>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</si>
  <si>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</si>
  <si>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</si>
  <si>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</si>
  <si>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</si>
  <si>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</si>
  <si>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</si>
  <si>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</si>
  <si>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</si>
  <si>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</si>
  <si>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</si>
  <si>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</si>
  <si>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</si>
  <si>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</si>
  <si>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</si>
  <si>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</si>
  <si>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</si>
  <si>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</si>
  <si>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</si>
  <si>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</si>
  <si>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</si>
  <si>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</si>
  <si>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</si>
  <si>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</si>
  <si>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</si>
  <si>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</si>
  <si>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</si>
  <si>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</si>
  <si>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</si>
  <si>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</si>
  <si>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</si>
  <si>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</si>
  <si>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</si>
  <si>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</si>
  <si>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</si>
  <si>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</si>
  <si>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</si>
  <si>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</si>
  <si>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</si>
  <si>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</si>
  <si>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</si>
  <si>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</si>
  <si>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</si>
  <si>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</si>
  <si>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</si>
  <si>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</si>
  <si>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</si>
  <si>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</si>
  <si>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</si>
  <si>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</si>
  <si>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</si>
  <si>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</si>
  <si>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</si>
  <si>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</si>
  <si>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</si>
  <si>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</si>
  <si>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</si>
  <si>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</si>
  <si>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</si>
  <si>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</si>
  <si>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</si>
  <si>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</si>
  <si>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</si>
  <si>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</si>
  <si>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</si>
  <si>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</si>
  <si>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</si>
  <si>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</si>
  <si>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</si>
  <si>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</si>
  <si>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</si>
  <si>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</si>
  <si>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</si>
  <si>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</si>
  <si>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</si>
  <si>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</si>
  <si>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</si>
  <si>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</si>
  <si>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</si>
  <si>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</si>
  <si>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</si>
  <si>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</si>
  <si>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</si>
  <si>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</si>
  <si>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</si>
  <si>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</si>
  <si>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</si>
  <si>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</si>
  <si>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</si>
  <si>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</si>
  <si>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</si>
  <si>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</si>
  <si>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</si>
  <si>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</si>
  <si>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</si>
  <si>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</si>
  <si>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</si>
  <si>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</si>
  <si>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</si>
  <si>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</si>
  <si>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</si>
  <si>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</si>
  <si>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</si>
  <si>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</si>
  <si>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</si>
  <si>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</si>
  <si>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</si>
  <si>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</si>
  <si>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</si>
  <si>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</si>
  <si>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</si>
  <si>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</si>
  <si>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</si>
  <si>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</si>
  <si>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</si>
  <si>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</si>
  <si>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</si>
  <si>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</si>
  <si>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</si>
  <si>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</si>
  <si>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</si>
  <si>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</si>
  <si>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</si>
  <si>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</si>
  <si>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</si>
  <si>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</si>
  <si>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</si>
  <si>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</si>
  <si>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</si>
  <si>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</si>
  <si>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</si>
  <si>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</si>
  <si>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</si>
  <si>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</si>
  <si>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</si>
  <si>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</si>
  <si>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</si>
  <si>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</si>
  <si>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</si>
  <si>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</si>
  <si>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</si>
  <si>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</si>
  <si>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</si>
  <si>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</si>
  <si>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</si>
  <si>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</si>
  <si>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</si>
  <si>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</si>
  <si>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</si>
  <si>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</si>
  <si>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</si>
  <si>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</si>
  <si>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</si>
  <si>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</si>
  <si>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</si>
  <si>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</si>
  <si>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</si>
  <si>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</si>
  <si>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</si>
  <si>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</si>
  <si>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</si>
  <si>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</si>
  <si>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</si>
  <si>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</si>
  <si>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</si>
  <si>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</si>
  <si>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</si>
  <si>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</si>
  <si>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</si>
  <si>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</si>
  <si>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</si>
  <si>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</si>
  <si>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</si>
  <si>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</si>
  <si>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</si>
  <si>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</si>
  <si>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</si>
  <si>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</si>
  <si>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</si>
  <si>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</si>
  <si>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</si>
  <si>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</si>
  <si>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</si>
  <si>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</si>
  <si>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</si>
  <si>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</si>
  <si>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</si>
  <si>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</si>
  <si>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</si>
  <si>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</si>
  <si>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</si>
  <si>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</si>
  <si>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</si>
  <si>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</si>
  <si>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</si>
  <si>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</si>
  <si>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</si>
  <si>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</si>
  <si>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</si>
  <si>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</si>
  <si>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</si>
  <si>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</si>
  <si>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</si>
  <si>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</si>
  <si>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</si>
  <si>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</si>
  <si>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</si>
  <si>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</si>
  <si>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</si>
  <si>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</si>
  <si>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</si>
  <si>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</si>
  <si>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</si>
  <si>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</si>
  <si>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</si>
  <si>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</si>
  <si>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</si>
  <si>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</si>
  <si>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</si>
  <si>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</si>
  <si>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</si>
  <si>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</si>
  <si>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</si>
  <si>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</si>
  <si>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</si>
  <si>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</si>
  <si>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</si>
  <si>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</si>
  <si>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</si>
  <si>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</si>
  <si>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</si>
  <si>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</si>
  <si>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</si>
  <si>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</si>
  <si>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</si>
  <si>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</si>
  <si>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</si>
  <si>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</si>
  <si>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</si>
  <si>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</si>
  <si>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</si>
  <si>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</si>
  <si>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</si>
  <si>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</si>
  <si>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</si>
  <si>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</si>
  <si>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</si>
  <si>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</si>
  <si>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</si>
  <si>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</si>
  <si>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</si>
  <si>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</si>
  <si>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</si>
  <si>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</si>
  <si>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</si>
  <si>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</si>
  <si>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</si>
  <si>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</si>
  <si>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</si>
  <si>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</si>
  <si>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</si>
  <si>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</si>
  <si>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</si>
  <si>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</si>
  <si>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</si>
  <si>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</si>
  <si>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</si>
  <si>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</si>
  <si>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</si>
  <si>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</si>
  <si>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</si>
  <si>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</si>
  <si>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</si>
  <si>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</si>
  <si>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</si>
  <si>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</si>
  <si>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</si>
  <si>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</si>
  <si>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</si>
  <si>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</si>
  <si>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</si>
  <si>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</si>
  <si>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</si>
  <si>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</si>
  <si>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</si>
  <si>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</si>
  <si>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</si>
  <si>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</si>
  <si>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</si>
  <si>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</si>
  <si>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</si>
  <si>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</si>
  <si>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</si>
  <si>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</si>
  <si>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</si>
  <si>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</si>
  <si>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</si>
  <si>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</si>
  <si>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</si>
  <si>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</si>
  <si>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</si>
  <si>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</si>
  <si>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</si>
  <si>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</si>
  <si>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</si>
  <si>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</si>
  <si>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</si>
  <si>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</si>
  <si>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</si>
  <si>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</si>
  <si>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</si>
  <si>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</si>
  <si>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</si>
  <si>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</si>
  <si>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</si>
  <si>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</si>
  <si>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</si>
  <si>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</si>
  <si>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</si>
  <si>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</si>
  <si>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</si>
  <si>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</si>
  <si>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</si>
  <si>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</si>
  <si>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</si>
  <si>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</si>
  <si>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</si>
  <si>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</si>
  <si>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</si>
  <si>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</si>
  <si>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</si>
  <si>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</si>
  <si>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</si>
  <si>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</si>
  <si>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</si>
  <si>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</si>
  <si>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</si>
  <si>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</si>
  <si>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</si>
  <si>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</si>
  <si>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</si>
  <si>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</si>
  <si>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</si>
  <si>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</si>
  <si>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</si>
  <si>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</si>
  <si>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</si>
  <si>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</si>
  <si>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</si>
  <si>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</si>
  <si>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</si>
  <si>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</si>
  <si>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</si>
  <si>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</si>
  <si>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</si>
  <si>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</si>
  <si>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</si>
  <si>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</si>
  <si>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</si>
  <si>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</si>
  <si>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</si>
  <si>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</si>
  <si>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</si>
  <si>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</si>
  <si>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</si>
  <si>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</si>
  <si>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</si>
  <si>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</si>
  <si>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</si>
  <si>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</si>
  <si>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</si>
  <si>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</si>
  <si>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</si>
  <si>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</si>
  <si>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</si>
  <si>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</si>
  <si>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</si>
  <si>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</si>
  <si>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</si>
  <si>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</si>
  <si>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</si>
  <si>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</si>
  <si>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</si>
  <si>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</si>
  <si>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</si>
  <si>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</si>
  <si>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</si>
  <si>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</si>
  <si>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</si>
  <si>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</si>
  <si>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</si>
  <si>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</si>
  <si>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</si>
  <si>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</si>
  <si>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</si>
  <si>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</si>
  <si>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</si>
  <si>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</si>
  <si>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</si>
  <si>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</si>
  <si>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</si>
  <si>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</si>
  <si>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</si>
  <si>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</si>
  <si>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</si>
  <si>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</si>
  <si>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</si>
  <si>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</si>
  <si>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</si>
  <si>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</si>
  <si>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</si>
  <si>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</si>
  <si>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</si>
  <si>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</si>
  <si>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</si>
  <si>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</si>
  <si>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</si>
  <si>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</si>
  <si>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</si>
  <si>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</si>
  <si>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</si>
  <si>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</si>
  <si>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</si>
  <si>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</si>
  <si>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</si>
  <si>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</si>
  <si>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</si>
  <si>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</si>
  <si>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</si>
  <si>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</si>
  <si>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</si>
  <si>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</si>
  <si>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</si>
  <si>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</si>
  <si>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</si>
  <si>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</si>
  <si>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</si>
  <si>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</si>
  <si>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</si>
  <si>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</si>
  <si>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</si>
  <si>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</si>
  <si>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</si>
  <si>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</si>
  <si>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</si>
  <si>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</si>
  <si>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</si>
  <si>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</si>
  <si>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</si>
  <si>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</si>
  <si>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</si>
  <si>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</si>
  <si>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</si>
  <si>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</si>
  <si>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</si>
  <si>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</si>
  <si>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</si>
  <si>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</si>
  <si>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</si>
  <si>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</si>
  <si>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</si>
  <si>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</si>
  <si>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</si>
  <si>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</si>
  <si>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</si>
  <si>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</si>
  <si>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</si>
  <si>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</si>
  <si>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</si>
  <si>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</si>
  <si>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</si>
  <si>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</si>
  <si>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</si>
  <si>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</si>
  <si>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</si>
  <si>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</si>
  <si>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</si>
  <si>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</si>
  <si>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</si>
  <si>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</si>
  <si>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</si>
  <si>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</si>
  <si>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</si>
  <si>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</si>
  <si>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</si>
  <si>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</si>
  <si>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</si>
  <si>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</si>
  <si>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</si>
  <si>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</si>
  <si>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</si>
  <si>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</si>
  <si>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</si>
  <si>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</si>
  <si>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</si>
  <si>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</si>
  <si>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</si>
  <si>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</si>
  <si>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</si>
  <si>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</si>
  <si>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</si>
  <si>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</si>
  <si>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</si>
  <si>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</si>
  <si>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</si>
  <si>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</si>
  <si>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</si>
  <si>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</si>
  <si>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</si>
  <si>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</si>
  <si>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</si>
  <si>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</si>
  <si>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</si>
  <si>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</si>
  <si>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</si>
  <si>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</si>
  <si>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</si>
  <si>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</si>
  <si>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</si>
  <si>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</si>
  <si>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</si>
  <si>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</si>
  <si>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</si>
  <si>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</si>
  <si>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</si>
  <si>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</si>
  <si>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</si>
  <si>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</si>
  <si>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</si>
  <si>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</si>
  <si>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</si>
  <si>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</si>
  <si>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</si>
  <si>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</si>
  <si>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</si>
  <si>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</si>
  <si>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</si>
  <si>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</si>
  <si>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</si>
  <si>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</si>
  <si>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</si>
  <si>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</si>
  <si>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</si>
  <si>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</si>
  <si>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</si>
  <si>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</si>
  <si>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</si>
  <si>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</si>
  <si>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</si>
  <si>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</si>
  <si>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</si>
  <si>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</si>
  <si>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</si>
  <si>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</si>
  <si>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</si>
  <si>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</si>
  <si>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</si>
  <si>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</si>
  <si>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</si>
  <si>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</si>
  <si>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</si>
  <si>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</si>
  <si>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</si>
  <si>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</si>
  <si>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</si>
  <si>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</si>
  <si>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</si>
  <si>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</si>
  <si>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</si>
  <si>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</si>
  <si>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</si>
  <si>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</si>
  <si>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</si>
  <si>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</si>
  <si>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</si>
  <si>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</si>
  <si>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</si>
  <si>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</si>
  <si>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</si>
  <si>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</si>
  <si>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</si>
  <si>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</si>
  <si>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</si>
  <si>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</si>
  <si>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</si>
  <si>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</si>
  <si>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</si>
  <si>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</si>
  <si>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</si>
  <si>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</si>
  <si>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</si>
  <si>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</si>
  <si>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</si>
  <si>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</si>
  <si>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</si>
  <si>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</si>
  <si>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</si>
  <si>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</si>
  <si>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</si>
  <si>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</si>
  <si>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</si>
  <si>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</si>
  <si>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</si>
  <si>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</si>
  <si>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</si>
  <si>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</si>
  <si>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</si>
  <si>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</si>
  <si>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</si>
  <si>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</si>
  <si>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</si>
  <si>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</si>
  <si>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</si>
  <si>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</si>
  <si>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</si>
  <si>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</si>
  <si>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</si>
  <si>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</si>
  <si>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</si>
  <si>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</si>
  <si>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</si>
  <si>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</si>
  <si>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</si>
  <si>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</si>
  <si>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</si>
  <si>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</si>
  <si>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</si>
  <si>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</si>
  <si>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</si>
  <si>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</si>
  <si>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</si>
  <si>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</si>
  <si>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</si>
  <si>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</si>
  <si>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</si>
  <si>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</si>
  <si>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</si>
  <si>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</si>
  <si>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</si>
  <si>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</si>
  <si>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</si>
  <si>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</si>
  <si>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</si>
  <si>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</si>
  <si>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</si>
  <si>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</si>
  <si>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</si>
  <si>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</si>
  <si>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</si>
  <si>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</si>
  <si>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</si>
  <si>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</si>
  <si>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</si>
  <si>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</si>
  <si>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</si>
  <si>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</si>
  <si>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</si>
  <si>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</si>
  <si>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</si>
  <si>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</si>
  <si>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</si>
  <si>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</si>
  <si>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</si>
  <si>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</si>
  <si>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</si>
  <si>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</si>
  <si>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</si>
  <si>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</si>
  <si>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</si>
  <si>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</si>
  <si>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</si>
  <si>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</si>
  <si>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</si>
  <si>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</si>
  <si>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</si>
  <si>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</si>
  <si>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</si>
  <si>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</si>
  <si>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</si>
  <si>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</si>
  <si>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</si>
  <si>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</si>
  <si>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</si>
  <si>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</si>
  <si>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</si>
  <si>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</si>
  <si>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</si>
  <si>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</si>
  <si>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</si>
  <si>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</si>
  <si>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</si>
  <si>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</si>
  <si>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</si>
  <si>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</si>
  <si>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</si>
  <si>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</si>
  <si>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</si>
  <si>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</si>
  <si>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</si>
  <si>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</si>
  <si>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</si>
  <si>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</si>
  <si>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</si>
  <si>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</si>
  <si>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</si>
  <si>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</si>
  <si>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</si>
  <si>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</si>
  <si>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</si>
  <si>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</si>
  <si>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</si>
  <si>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</si>
  <si>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</si>
  <si>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</si>
  <si>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</si>
  <si>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</si>
  <si>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</si>
  <si>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</si>
  <si>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</si>
  <si>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</si>
  <si>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</si>
  <si>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</si>
  <si>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</si>
  <si>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</si>
  <si>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</si>
  <si>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</si>
  <si>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</si>
  <si>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</si>
  <si>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</si>
  <si>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</si>
  <si>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</si>
  <si>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</si>
  <si>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</si>
  <si>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</si>
  <si>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</si>
  <si>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</si>
  <si>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</si>
  <si>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</si>
  <si>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</si>
  <si>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</si>
  <si>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</si>
  <si>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</si>
  <si>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</si>
  <si>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</si>
  <si>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</si>
  <si>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</si>
  <si>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</si>
  <si>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</si>
  <si>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</si>
  <si>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</si>
  <si>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</si>
  <si>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</si>
  <si>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</si>
  <si>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</si>
  <si>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</si>
  <si>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</si>
  <si>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</si>
  <si>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</si>
  <si>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</si>
  <si>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</si>
  <si>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</si>
  <si>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</si>
  <si>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</si>
  <si>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</si>
  <si>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</si>
  <si>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</si>
  <si>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</si>
  <si>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</si>
  <si>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</si>
  <si>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</si>
  <si>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</si>
  <si>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</si>
  <si>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</si>
  <si>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</si>
  <si>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</si>
  <si>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</si>
  <si>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</si>
  <si>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</si>
  <si>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</si>
  <si>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</si>
  <si>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</si>
  <si>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</si>
  <si>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</si>
  <si>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</si>
  <si>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</si>
  <si>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</si>
  <si>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</si>
  <si>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</si>
  <si>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</si>
  <si>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</si>
  <si>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</si>
  <si>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</si>
  <si>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</si>
  <si>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</si>
  <si>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</si>
  <si>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</si>
  <si>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</si>
  <si>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</si>
  <si>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</si>
  <si>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</si>
  <si>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</si>
  <si>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</si>
  <si>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</si>
  <si>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</si>
  <si>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</si>
  <si>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</si>
  <si>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</si>
  <si>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</si>
  <si>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</si>
  <si>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</si>
  <si>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</si>
  <si>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</si>
  <si>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</si>
  <si>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</si>
  <si>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</si>
  <si>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</si>
  <si>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</si>
  <si>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</si>
  <si>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</si>
  <si>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</si>
  <si>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</si>
  <si>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</si>
  <si>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</si>
  <si>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</si>
  <si>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</si>
  <si>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</si>
  <si>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</si>
  <si>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</si>
  <si>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</si>
  <si>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</si>
  <si>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</si>
  <si>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</si>
  <si>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</si>
  <si>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</si>
  <si>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</si>
  <si>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</si>
  <si>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</si>
  <si>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</si>
  <si>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</si>
  <si>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</si>
  <si>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</si>
  <si>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</si>
  <si>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</si>
  <si>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</si>
  <si>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</si>
  <si>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</si>
  <si>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</si>
  <si>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</si>
  <si>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</si>
  <si>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</si>
  <si>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</si>
  <si>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</si>
  <si>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</si>
  <si>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</si>
  <si>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</si>
  <si>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</si>
  <si>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</si>
  <si>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</si>
  <si>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</si>
  <si>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</si>
  <si>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</si>
  <si>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</si>
  <si>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</si>
  <si>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</si>
  <si>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</si>
  <si>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</si>
  <si>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</si>
  <si>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</si>
  <si>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</si>
  <si>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</si>
  <si>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</si>
  <si>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</si>
  <si>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</si>
  <si>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</si>
  <si>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</si>
  <si>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</si>
  <si>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</si>
  <si>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</si>
  <si>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</si>
  <si>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</si>
  <si>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</si>
  <si>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</si>
  <si>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</si>
  <si>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</si>
  <si>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</si>
  <si>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</si>
  <si>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</si>
  <si>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</si>
  <si>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</si>
  <si>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</si>
  <si>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</si>
  <si>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</si>
  <si>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</si>
  <si>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</si>
  <si>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</si>
  <si>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</si>
  <si>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</si>
  <si>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</si>
  <si>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</si>
  <si>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</si>
  <si>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</si>
  <si>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</si>
  <si>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</si>
  <si>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</si>
  <si>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</si>
  <si>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</si>
  <si>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</si>
  <si>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</si>
  <si>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</si>
  <si>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</si>
  <si>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</si>
  <si>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</si>
  <si>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</si>
  <si>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</si>
  <si>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</si>
  <si>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</si>
  <si>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</si>
  <si>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</si>
  <si>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</si>
  <si>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</si>
  <si>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</si>
  <si>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</si>
  <si>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</si>
  <si>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</si>
  <si>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</si>
  <si>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</si>
  <si>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</si>
  <si>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</si>
  <si>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</si>
  <si>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</si>
  <si>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</si>
  <si>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</si>
  <si>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</si>
  <si>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</si>
  <si>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</si>
  <si>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</si>
  <si>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</si>
  <si>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</si>
  <si>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</si>
  <si>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</si>
  <si>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</si>
  <si>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</si>
  <si>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</si>
  <si>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</si>
  <si>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</si>
  <si>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</si>
  <si>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</si>
  <si>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</si>
  <si>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</si>
  <si>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</si>
  <si>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</si>
  <si>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</si>
  <si>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</si>
  <si>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</si>
  <si>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</si>
  <si>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</si>
  <si>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</si>
  <si>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</si>
  <si>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</si>
  <si>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</si>
  <si>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</si>
  <si>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</si>
  <si>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</si>
  <si>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</si>
  <si>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</si>
  <si>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</si>
  <si>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</si>
  <si>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</si>
  <si>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</si>
  <si>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</si>
  <si>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</si>
  <si>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</si>
  <si>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</si>
  <si>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</si>
  <si>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</si>
  <si>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</si>
  <si>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</si>
  <si>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</si>
  <si>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</si>
  <si>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</si>
  <si>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</si>
  <si>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</si>
  <si>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</si>
  <si>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</si>
  <si>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</si>
  <si>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</si>
  <si>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</si>
  <si>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</si>
  <si>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</si>
  <si>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</si>
  <si>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</si>
  <si>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</si>
  <si>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</si>
  <si>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</si>
  <si>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</si>
  <si>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</si>
  <si>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</si>
  <si>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</si>
  <si>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</si>
  <si>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</si>
  <si>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</si>
  <si>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</si>
  <si>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</si>
  <si>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</si>
  <si>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</si>
  <si>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</si>
  <si>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</si>
  <si>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</si>
  <si>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</si>
  <si>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</si>
  <si>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</si>
  <si>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</si>
  <si>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</si>
  <si>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</si>
  <si>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</si>
  <si>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</si>
  <si>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</si>
  <si>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</si>
  <si>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</si>
  <si>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</si>
  <si>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</si>
  <si>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</si>
  <si>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</si>
  <si>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</si>
  <si>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</si>
  <si>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</si>
  <si>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</si>
  <si>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</si>
  <si>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</si>
  <si>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</si>
  <si>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</si>
  <si>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</si>
  <si>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</si>
  <si>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</si>
  <si>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</si>
  <si>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</si>
  <si>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</si>
  <si>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</si>
  <si>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</si>
  <si>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</si>
  <si>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</si>
  <si>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</si>
  <si>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</si>
  <si>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</si>
  <si>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</si>
  <si>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</si>
  <si>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</si>
  <si>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</si>
  <si>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</si>
  <si>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</si>
  <si>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</si>
  <si>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</si>
  <si>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</si>
  <si>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</si>
  <si>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</si>
  <si>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</si>
  <si>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</si>
  <si>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</si>
  <si>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</si>
  <si>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</si>
  <si>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</si>
  <si>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</si>
  <si>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</si>
  <si>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</si>
  <si>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</si>
  <si>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</si>
  <si>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</si>
  <si>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</si>
  <si>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</si>
  <si>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</si>
  <si>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</si>
  <si>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</si>
  <si>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</si>
  <si>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</si>
  <si>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</si>
  <si>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</si>
  <si>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</si>
  <si>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</si>
  <si>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</si>
  <si>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</si>
  <si>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</si>
  <si>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</si>
  <si>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</si>
  <si>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</si>
  <si>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</si>
  <si>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</si>
  <si>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</si>
  <si>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</si>
  <si>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</si>
  <si>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</si>
  <si>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</si>
  <si>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</si>
  <si>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</si>
  <si>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</si>
  <si>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</si>
  <si>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</si>
  <si>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</si>
  <si>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</si>
  <si>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</si>
  <si>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</si>
  <si>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</si>
  <si>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</si>
  <si>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</si>
  <si>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</si>
  <si>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</si>
  <si>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</si>
  <si>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</si>
  <si>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</si>
  <si>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</si>
  <si>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</si>
  <si>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</si>
  <si>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</si>
  <si>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</si>
  <si>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</si>
  <si>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</si>
  <si>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</si>
  <si>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</si>
  <si>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</si>
  <si>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</si>
  <si>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</si>
  <si>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</si>
  <si>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</si>
  <si>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</si>
  <si>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</si>
  <si>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</si>
  <si>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</si>
  <si>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</si>
  <si>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</si>
  <si>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</si>
  <si>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</si>
  <si>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</si>
  <si>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</si>
  <si>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</si>
  <si>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</si>
  <si>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</si>
  <si>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</si>
  <si>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</si>
  <si>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</si>
  <si>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</si>
  <si>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</si>
  <si>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</si>
  <si>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</si>
  <si>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</si>
  <si>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</si>
  <si>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</si>
  <si>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</si>
  <si>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</si>
  <si>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</si>
  <si>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</si>
  <si>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</si>
  <si>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</si>
  <si>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</si>
  <si>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</si>
  <si>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</si>
  <si>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</si>
  <si>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</si>
  <si>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</si>
  <si>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</si>
  <si>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</si>
  <si>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</si>
  <si>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</si>
  <si>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</si>
  <si>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</si>
  <si>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</si>
  <si>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</si>
  <si>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</si>
  <si>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</si>
  <si>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</si>
  <si>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</si>
  <si>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</si>
  <si>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</si>
  <si>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</si>
  <si>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</si>
  <si>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</si>
  <si>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</si>
  <si>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</si>
  <si>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</si>
  <si>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</si>
  <si>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</si>
  <si>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</si>
  <si>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</si>
  <si>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</si>
  <si>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</si>
  <si>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</si>
  <si>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</si>
  <si>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</si>
  <si>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</si>
  <si>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</si>
  <si>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</si>
  <si>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</si>
  <si>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</si>
  <si>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</si>
  <si>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</si>
  <si>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</si>
  <si>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</si>
  <si>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</si>
  <si>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</si>
  <si>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</si>
  <si>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</si>
  <si>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</si>
  <si>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</si>
  <si>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</si>
  <si>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</si>
  <si>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</si>
  <si>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</si>
  <si>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</si>
  <si>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</si>
  <si>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</si>
  <si>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</si>
  <si>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</si>
  <si>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</si>
  <si>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</si>
  <si>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</si>
  <si>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</si>
  <si>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</si>
  <si>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</si>
  <si>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</si>
  <si>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</si>
  <si>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</si>
  <si>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</si>
  <si>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</si>
  <si>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</si>
  <si>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</si>
  <si>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</si>
  <si>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</si>
  <si>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</si>
  <si>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</si>
  <si>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</si>
  <si>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</si>
  <si>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</si>
  <si>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</si>
  <si>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</si>
  <si>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</si>
  <si>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</si>
  <si>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</si>
  <si>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</si>
  <si>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</si>
  <si>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</si>
  <si>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</si>
  <si>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</si>
  <si>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</si>
  <si>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</si>
  <si>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</si>
  <si>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</si>
  <si>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</si>
  <si>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</si>
  <si>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</si>
  <si>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</si>
  <si>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</si>
  <si>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</si>
  <si>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</si>
  <si>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</si>
  <si>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</si>
  <si>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</si>
  <si>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</si>
  <si>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</si>
  <si>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</si>
  <si>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</si>
  <si>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</si>
  <si>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</si>
  <si>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</si>
  <si>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</si>
  <si>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</si>
  <si>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</si>
  <si>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</si>
  <si>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</si>
  <si>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</si>
  <si>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</si>
  <si>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</si>
  <si>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</si>
  <si>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</si>
  <si>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</si>
  <si>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</si>
  <si>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</si>
  <si>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</si>
  <si>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</si>
  <si>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</si>
  <si>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</si>
  <si>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</si>
  <si>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</si>
  <si>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</si>
  <si>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</si>
  <si>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</si>
  <si>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</si>
  <si>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</si>
  <si>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</si>
  <si>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</si>
  <si>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</si>
  <si>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</si>
  <si>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</si>
  <si>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</si>
  <si>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</si>
  <si>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</si>
  <si>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</si>
  <si>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</si>
  <si>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</si>
  <si>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</si>
  <si>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</si>
  <si>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</si>
  <si>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</si>
  <si>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</si>
  <si>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</si>
  <si>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</si>
  <si>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</si>
  <si>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</si>
  <si>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</si>
  <si>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</si>
  <si>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</si>
  <si>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</si>
  <si>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</si>
  <si>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</si>
  <si>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</si>
  <si>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</si>
  <si>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</si>
  <si>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</si>
  <si>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</si>
  <si>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</si>
  <si>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</si>
  <si>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</si>
  <si>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</si>
  <si>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</si>
  <si>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</si>
  <si>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</si>
  <si>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</si>
  <si>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</si>
  <si>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</si>
  <si>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</si>
  <si>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</si>
  <si>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</si>
  <si>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</si>
  <si>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</si>
  <si>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</si>
  <si>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</si>
  <si>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</si>
  <si>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</si>
  <si>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</si>
  <si>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</si>
  <si>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</si>
  <si>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</si>
  <si>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</si>
  <si>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</si>
  <si>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</si>
  <si>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</si>
  <si>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</si>
  <si>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</si>
  <si>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</si>
  <si>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</si>
  <si>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</si>
  <si>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</si>
  <si>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</si>
  <si>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</si>
  <si>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</si>
  <si>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</si>
  <si>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</si>
  <si>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</si>
  <si>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</si>
  <si>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</si>
  <si>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</si>
  <si>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</si>
  <si>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</si>
  <si>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</si>
  <si>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</si>
  <si>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</si>
  <si>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</si>
  <si>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</si>
  <si>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</si>
  <si>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</si>
  <si>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</si>
  <si>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</si>
  <si>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</si>
  <si>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</si>
  <si>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</si>
  <si>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</si>
  <si>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</si>
  <si>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</si>
  <si>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</si>
  <si>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</si>
  <si>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</si>
  <si>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</si>
  <si>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</si>
  <si>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</si>
  <si>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</si>
  <si>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</si>
  <si>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</si>
  <si>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</si>
  <si>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</si>
  <si>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</si>
  <si>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</si>
  <si>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</si>
  <si>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</si>
  <si>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</si>
  <si>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</si>
  <si>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</si>
  <si>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</si>
  <si>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</si>
  <si>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</si>
  <si>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</si>
  <si>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</si>
  <si>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</si>
  <si>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</si>
  <si>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</si>
  <si>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</si>
  <si>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</si>
  <si>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</si>
  <si>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</si>
  <si>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</si>
  <si>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</si>
  <si>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</si>
  <si>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</si>
  <si>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</si>
  <si>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</si>
  <si>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</si>
  <si>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</si>
  <si>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</si>
  <si>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</si>
  <si>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</si>
  <si>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</si>
  <si>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</si>
  <si>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</si>
  <si>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</si>
  <si>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</si>
  <si>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</si>
  <si>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</si>
  <si>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</si>
  <si>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</si>
  <si>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</si>
  <si>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</si>
  <si>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</si>
  <si>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</si>
  <si>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</si>
  <si>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</si>
  <si>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</si>
  <si>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</si>
  <si>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</si>
  <si>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</si>
  <si>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</si>
  <si>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</si>
  <si>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</si>
  <si>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</si>
  <si>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</si>
  <si>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</si>
  <si>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</si>
  <si>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</si>
  <si>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</si>
  <si>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</si>
  <si>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</si>
  <si>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</si>
  <si>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</si>
  <si>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</si>
  <si>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</si>
  <si>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</si>
  <si>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</si>
  <si>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</si>
  <si>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</si>
  <si>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</si>
  <si>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</si>
  <si>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</si>
  <si>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</si>
  <si>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</si>
  <si>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</si>
  <si>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</si>
  <si>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</si>
  <si>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</si>
  <si>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</si>
  <si>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</si>
  <si>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</si>
  <si>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</si>
  <si>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</si>
  <si>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</si>
  <si>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</si>
  <si>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</si>
  <si>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</si>
  <si>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</si>
  <si>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</si>
  <si>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</si>
  <si>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</si>
  <si>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</si>
  <si>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</si>
  <si>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</si>
  <si>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</si>
  <si>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</si>
  <si>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</si>
  <si>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</si>
  <si>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</si>
  <si>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</si>
  <si>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</si>
  <si>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</si>
  <si>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</si>
  <si>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</si>
  <si>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</si>
  <si>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</si>
  <si>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</si>
  <si>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</si>
  <si>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</si>
  <si>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</si>
  <si>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</si>
  <si>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</si>
  <si>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</si>
  <si>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</si>
  <si>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</si>
  <si>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</si>
  <si>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</si>
  <si>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</si>
  <si>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</si>
  <si>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</si>
  <si>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</si>
  <si>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</si>
  <si>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</si>
  <si>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</si>
  <si>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</si>
  <si>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</si>
  <si>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</si>
  <si>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</si>
  <si>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</si>
  <si>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</si>
  <si>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</si>
  <si>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</si>
  <si>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</si>
  <si>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</si>
  <si>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</si>
  <si>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</si>
  <si>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</si>
  <si>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</si>
  <si>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</si>
  <si>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</si>
  <si>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</si>
  <si>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</si>
  <si>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</si>
  <si>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</si>
  <si>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</si>
  <si>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</si>
  <si>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</si>
  <si>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</si>
  <si>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</si>
  <si>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</si>
  <si>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</si>
  <si>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</si>
  <si>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</si>
  <si>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</si>
  <si>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</si>
  <si>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</si>
  <si>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</si>
  <si>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</si>
  <si>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</si>
  <si>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</si>
  <si>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</si>
  <si>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</si>
  <si>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</si>
  <si>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</si>
  <si>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</si>
  <si>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</si>
  <si>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</si>
  <si>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</si>
  <si>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</si>
  <si>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</si>
  <si>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</si>
  <si>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</si>
  <si>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</si>
  <si>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</si>
  <si>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</si>
  <si>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</si>
  <si>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</si>
  <si>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</si>
  <si>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</si>
  <si>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</si>
  <si>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</si>
  <si>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</si>
  <si>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</si>
  <si>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</si>
  <si>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</si>
  <si>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</si>
  <si>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</si>
  <si>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</si>
  <si>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</si>
  <si>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</si>
  <si>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</si>
  <si>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</si>
  <si>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</si>
  <si>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</si>
  <si>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</si>
  <si>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</si>
  <si>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</si>
  <si>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</si>
  <si>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</si>
  <si>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</si>
  <si>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</si>
  <si>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</si>
  <si>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</si>
  <si>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</si>
  <si>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</si>
  <si>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</si>
  <si>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</si>
  <si>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</si>
  <si>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</si>
  <si>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</si>
  <si>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</si>
  <si>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</si>
  <si>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</si>
  <si>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</si>
  <si>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</si>
  <si>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</si>
  <si>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</si>
  <si>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</si>
  <si>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</si>
  <si>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</si>
  <si>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</si>
  <si>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</si>
  <si>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</si>
  <si>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</si>
  <si>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</si>
  <si>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</si>
  <si>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</si>
  <si>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</si>
  <si>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</si>
  <si>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</si>
  <si>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</si>
  <si>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</si>
  <si>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</si>
  <si>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</si>
  <si>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</si>
  <si>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</si>
  <si>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</si>
  <si>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</si>
  <si>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</si>
  <si>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</si>
  <si>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</si>
  <si>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</si>
  <si>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</si>
  <si>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</si>
  <si>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</si>
  <si>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</si>
  <si>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</si>
  <si>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</si>
  <si>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</si>
  <si>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</si>
  <si>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</si>
  <si>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</si>
  <si>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</si>
  <si>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</si>
  <si>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</si>
  <si>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</si>
  <si>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</si>
  <si>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</si>
  <si>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</si>
  <si>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</si>
  <si>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</si>
  <si>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</si>
  <si>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</si>
  <si>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</si>
  <si>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</si>
  <si>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</si>
  <si>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</si>
  <si>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</si>
  <si>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</si>
  <si>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</si>
  <si>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</si>
  <si>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</si>
  <si>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</si>
  <si>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</si>
  <si>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</si>
  <si>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</si>
  <si>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</si>
  <si>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</si>
  <si>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</si>
  <si>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</si>
  <si>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</si>
  <si>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</si>
  <si>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</si>
  <si>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</si>
  <si>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</si>
  <si>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</si>
  <si>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</si>
  <si>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</si>
  <si>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</si>
  <si>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</si>
  <si>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</si>
  <si>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</si>
  <si>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</si>
  <si>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</si>
  <si>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</si>
  <si>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</si>
  <si>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</si>
  <si>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</si>
  <si>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</si>
  <si>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</si>
  <si>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</si>
  <si>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</si>
  <si>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</si>
  <si>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</si>
  <si>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</si>
  <si>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</si>
  <si>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</si>
  <si>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</si>
  <si>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</si>
  <si>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</si>
  <si>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</si>
  <si>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</si>
  <si>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</si>
  <si>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</si>
  <si>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</si>
  <si>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</si>
  <si>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</si>
  <si>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</si>
  <si>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</si>
  <si>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</si>
  <si>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</si>
  <si>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</si>
  <si>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</si>
  <si>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</si>
  <si>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</si>
  <si>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</si>
  <si>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</si>
  <si>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</si>
  <si>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</si>
  <si>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</si>
  <si>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</si>
  <si>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</si>
  <si>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</si>
  <si>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</si>
  <si>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</si>
  <si>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</si>
  <si>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</si>
  <si>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</si>
  <si>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</si>
  <si>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</si>
  <si>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</si>
  <si>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</si>
  <si>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</si>
  <si>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</si>
  <si>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</si>
  <si>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</si>
  <si>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</si>
  <si>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</si>
  <si>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</si>
  <si>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</si>
  <si>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</si>
  <si>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</si>
  <si>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</si>
  <si>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</si>
  <si>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</si>
  <si>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</si>
  <si>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</si>
  <si>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</si>
  <si>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</si>
  <si>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</si>
  <si>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</si>
  <si>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</si>
  <si>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</si>
  <si>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</si>
  <si>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</si>
  <si>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</si>
  <si>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</si>
  <si>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</si>
  <si>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</si>
  <si>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</si>
  <si>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</si>
  <si>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</si>
  <si>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</si>
  <si>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</si>
  <si>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</si>
  <si>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</si>
  <si>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</si>
  <si>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</si>
  <si>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</si>
  <si>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</si>
  <si>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</si>
  <si>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</si>
  <si>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</si>
  <si>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</si>
  <si>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</si>
  <si>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</si>
  <si>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</si>
  <si>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</si>
  <si>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</si>
  <si>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</si>
  <si>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</si>
  <si>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</si>
  <si>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</si>
  <si>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</si>
  <si>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</si>
  <si>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</si>
  <si>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</si>
  <si>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</si>
  <si>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</si>
  <si>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</si>
  <si>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</si>
  <si>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</si>
  <si>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</si>
  <si>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</si>
  <si>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</si>
  <si>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</si>
  <si>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</si>
  <si>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</si>
  <si>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</si>
  <si>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</si>
  <si>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</si>
  <si>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</si>
  <si>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</si>
  <si>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</si>
  <si>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</si>
  <si>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</si>
  <si>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</si>
  <si>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</si>
  <si>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</si>
  <si>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</si>
  <si>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</si>
  <si>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</si>
  <si>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</si>
  <si>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</si>
  <si>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</si>
  <si>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</si>
  <si>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</si>
  <si>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</si>
  <si>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</si>
  <si>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</si>
  <si>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</si>
  <si>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</si>
  <si>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</si>
  <si>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</si>
  <si>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</si>
  <si>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</si>
  <si>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</si>
  <si>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</si>
  <si>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</si>
  <si>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</si>
  <si>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</si>
  <si>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</si>
  <si>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</si>
  <si>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</si>
  <si>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</si>
  <si>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</si>
  <si>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</si>
  <si>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</si>
  <si>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</si>
  <si>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</si>
  <si>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</si>
  <si>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</si>
  <si>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</si>
  <si>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</si>
  <si>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</si>
  <si>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</si>
  <si>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</si>
  <si>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</si>
  <si>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</si>
  <si>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</si>
  <si>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</si>
  <si>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</si>
  <si>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</si>
  <si>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</si>
  <si>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</si>
  <si>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</si>
  <si>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</si>
  <si>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</si>
  <si>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</si>
  <si>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</si>
  <si>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</si>
  <si>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</si>
  <si>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</si>
  <si>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</si>
  <si>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</si>
  <si>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</si>
  <si>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</si>
  <si>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</si>
  <si>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</si>
  <si>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</si>
  <si>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</si>
  <si>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</si>
  <si>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</si>
  <si>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</si>
  <si>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</si>
  <si>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</si>
  <si>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</si>
  <si>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</si>
  <si>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</si>
  <si>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</si>
  <si>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</si>
  <si>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</si>
  <si>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</si>
  <si>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</si>
  <si>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</si>
  <si>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</si>
  <si>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</si>
  <si>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</si>
  <si>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</si>
  <si>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</si>
  <si>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</si>
  <si>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</si>
  <si>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</si>
  <si>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</si>
  <si>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</si>
  <si>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</si>
  <si>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</si>
  <si>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</si>
  <si>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</si>
  <si>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</si>
  <si>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</si>
  <si>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</si>
  <si>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</si>
  <si>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</si>
  <si>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</si>
  <si>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</si>
  <si>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</si>
  <si>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</si>
  <si>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</si>
  <si>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</si>
  <si>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</si>
  <si>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</si>
  <si>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</si>
  <si>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</si>
  <si>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</si>
  <si>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</si>
  <si>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</si>
  <si>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</si>
  <si>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</si>
  <si>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</si>
  <si>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</si>
  <si>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</si>
  <si>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</si>
  <si>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</si>
  <si>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</si>
  <si>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</si>
  <si>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</si>
  <si>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</si>
  <si>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</si>
  <si>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</si>
  <si>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</si>
  <si>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</si>
  <si>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</si>
  <si>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</si>
  <si>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</si>
  <si>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</si>
  <si>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</si>
  <si>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</si>
  <si>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</si>
  <si>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</si>
  <si>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</si>
  <si>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</si>
  <si>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</si>
  <si>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</si>
  <si>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</si>
  <si>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</si>
  <si>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</si>
  <si>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</si>
  <si>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</si>
  <si>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</si>
  <si>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</si>
  <si>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</si>
  <si>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</si>
  <si>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</si>
  <si>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</si>
  <si>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</si>
  <si>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</si>
  <si>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</si>
  <si>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</si>
  <si>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</si>
  <si>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</si>
  <si>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</si>
  <si>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</si>
  <si>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</si>
  <si>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</si>
  <si>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</si>
  <si>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</si>
  <si>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</si>
  <si>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</si>
  <si>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</si>
  <si>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</si>
  <si>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</si>
  <si>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</si>
  <si>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</si>
  <si>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</si>
  <si>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</si>
  <si>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</si>
  <si>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</si>
  <si>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</si>
  <si>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</si>
  <si>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</si>
  <si>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</si>
  <si>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</si>
  <si>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</si>
  <si>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</si>
  <si>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</si>
  <si>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</si>
  <si>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</si>
  <si>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</si>
  <si>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</si>
  <si>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</si>
  <si>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</si>
  <si>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</si>
  <si>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</si>
  <si>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</si>
  <si>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</si>
  <si>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</si>
  <si>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</si>
  <si>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</si>
  <si>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</si>
  <si>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</si>
  <si>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</si>
  <si>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</si>
  <si>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</si>
  <si>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</si>
  <si>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</si>
  <si>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</si>
  <si>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</si>
  <si>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</si>
  <si>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</si>
  <si>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</si>
  <si>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</si>
  <si>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</si>
  <si>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</si>
  <si>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</si>
  <si>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</si>
  <si>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</si>
  <si>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</si>
  <si>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</si>
  <si>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</si>
  <si>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</si>
  <si>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</si>
  <si>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</si>
  <si>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</si>
  <si>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</si>
  <si>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</si>
  <si>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</si>
  <si>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</si>
  <si>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</si>
  <si>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</si>
  <si>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</si>
  <si>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</si>
  <si>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</si>
  <si>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</si>
  <si>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</si>
  <si>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</si>
  <si>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</si>
  <si>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</si>
  <si>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</si>
  <si>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</si>
  <si>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</si>
  <si>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</si>
  <si>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</si>
  <si>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</si>
  <si>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</si>
  <si>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</si>
  <si>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</si>
  <si>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</si>
  <si>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</si>
  <si>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</si>
  <si>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</si>
  <si>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</si>
  <si>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</si>
  <si>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</si>
  <si>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</si>
  <si>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</si>
  <si>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</si>
  <si>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</si>
  <si>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</si>
  <si>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</si>
  <si>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</si>
  <si>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</si>
  <si>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</si>
  <si>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</si>
  <si>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</si>
  <si>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</si>
  <si>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</si>
  <si>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</si>
  <si>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</si>
  <si>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</si>
  <si>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</si>
  <si>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</si>
  <si>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</si>
  <si>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</si>
  <si>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</si>
  <si>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</si>
  <si>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</si>
  <si>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</si>
  <si>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</si>
  <si>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</si>
  <si>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</si>
  <si>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</si>
  <si>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</si>
  <si>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</si>
  <si>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</si>
  <si>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</si>
  <si>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</si>
  <si>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</si>
  <si>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</si>
  <si>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</si>
  <si>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</si>
  <si>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</si>
  <si>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</si>
  <si>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</si>
  <si>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</si>
  <si>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</si>
  <si>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</si>
  <si>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</si>
  <si>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</si>
  <si>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</si>
  <si>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</si>
  <si>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</si>
  <si>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</si>
  <si>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</si>
  <si>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</si>
  <si>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</si>
  <si>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</si>
  <si>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</si>
  <si>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</si>
  <si>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</si>
  <si>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</si>
  <si>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</si>
  <si>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</si>
  <si>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</si>
  <si>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</si>
  <si>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</si>
  <si>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</si>
  <si>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</si>
  <si>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</si>
  <si>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</si>
  <si>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</si>
  <si>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</si>
  <si>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</si>
  <si>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</si>
  <si>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</si>
  <si>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</si>
  <si>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</si>
  <si>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</si>
  <si>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</si>
  <si>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</si>
  <si>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</si>
  <si>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</si>
  <si>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</si>
  <si>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</si>
  <si>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</si>
  <si>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</si>
  <si>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</si>
  <si>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</si>
  <si>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</si>
  <si>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</si>
  <si>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</si>
  <si>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</si>
  <si>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</si>
  <si>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</si>
  <si>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</si>
  <si>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</si>
  <si>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</si>
  <si>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</si>
  <si>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</si>
  <si>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</si>
  <si>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</si>
  <si>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</si>
  <si>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</si>
  <si>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</si>
  <si>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</si>
  <si>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</si>
  <si>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</si>
  <si>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</si>
  <si>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</si>
  <si>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</si>
  <si>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</si>
  <si>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</si>
  <si>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</si>
  <si>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</si>
  <si>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</si>
  <si>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</si>
  <si>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</si>
  <si>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</si>
  <si>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</si>
  <si>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</si>
  <si>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</si>
  <si>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</si>
  <si>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</si>
  <si>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</si>
  <si>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</si>
  <si>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</si>
  <si>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</si>
  <si>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</si>
  <si>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</si>
  <si>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</si>
  <si>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</si>
  <si>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</si>
  <si>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</si>
  <si>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</si>
  <si>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</si>
  <si>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</si>
  <si>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</si>
  <si>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</si>
  <si>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</si>
  <si>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</si>
  <si>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</si>
  <si>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</si>
  <si>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</si>
  <si>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</si>
  <si>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</si>
  <si>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</si>
  <si>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</si>
  <si>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</si>
  <si>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</si>
  <si>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</si>
  <si>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</si>
  <si>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</si>
  <si>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</si>
  <si>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</si>
  <si>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</si>
  <si>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</si>
  <si>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</si>
  <si>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</si>
  <si>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</si>
  <si>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</si>
  <si>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</si>
  <si>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</si>
  <si>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</si>
  <si>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</si>
  <si>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</si>
  <si>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</si>
  <si>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</si>
  <si>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</si>
  <si>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</si>
  <si>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</si>
  <si>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</si>
  <si>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</si>
  <si>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</si>
  <si>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</si>
  <si>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</si>
  <si>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</si>
  <si>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</si>
  <si>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</si>
  <si>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</si>
  <si>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</si>
  <si>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</si>
  <si>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</si>
  <si>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</si>
  <si>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</si>
  <si>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</si>
  <si>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</si>
  <si>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</si>
  <si>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</si>
  <si>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</si>
  <si>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</si>
  <si>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</si>
  <si>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</si>
  <si>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</si>
  <si>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</si>
  <si>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</si>
  <si>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</si>
  <si>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</si>
  <si>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</si>
  <si>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</si>
  <si>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</si>
  <si>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</si>
  <si>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</si>
  <si>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</si>
  <si>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</si>
  <si>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</si>
  <si>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</si>
  <si>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</si>
  <si>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</si>
  <si>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</si>
  <si>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</si>
  <si>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</si>
  <si>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</si>
  <si>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</si>
  <si>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</si>
  <si>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</si>
  <si>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</si>
  <si>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</si>
  <si>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</si>
  <si>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</si>
  <si>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</si>
  <si>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</si>
  <si>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</si>
  <si>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</si>
  <si>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</si>
  <si>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</si>
  <si>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</si>
  <si>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</si>
  <si>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</si>
  <si>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</si>
  <si>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</si>
  <si>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</si>
  <si>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</si>
  <si>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</si>
  <si>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</si>
  <si>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</si>
  <si>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</si>
  <si>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</si>
  <si>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</si>
  <si>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</si>
  <si>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</si>
  <si>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</si>
  <si>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</si>
  <si>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</si>
  <si>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</si>
  <si>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</si>
  <si>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</si>
  <si>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</si>
  <si>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</si>
  <si>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</si>
  <si>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</si>
  <si>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</si>
  <si>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</si>
  <si>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</si>
  <si>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</si>
  <si>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</si>
  <si>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</si>
  <si>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</si>
  <si>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</si>
  <si>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</si>
  <si>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</si>
  <si>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</si>
  <si>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</si>
  <si>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</si>
  <si>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</si>
  <si>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</si>
  <si>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</si>
  <si>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</si>
  <si>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</si>
  <si>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</si>
  <si>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</si>
  <si>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</si>
  <si>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</si>
  <si>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</si>
  <si>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</si>
  <si>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</si>
  <si>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</si>
  <si>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</si>
  <si>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</si>
  <si>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</si>
  <si>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</si>
  <si>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</si>
  <si>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</si>
  <si>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</si>
  <si>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</si>
  <si>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</si>
  <si>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</si>
  <si>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</si>
  <si>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</si>
  <si>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</si>
  <si>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</si>
  <si>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</si>
  <si>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</si>
  <si>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</si>
  <si>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</si>
  <si>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</si>
  <si>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</si>
  <si>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</si>
  <si>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</si>
  <si>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</si>
  <si>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</si>
  <si>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</si>
  <si>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</si>
  <si>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</si>
  <si>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</si>
  <si>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</si>
  <si>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</si>
  <si>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</si>
  <si>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</si>
  <si>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</si>
  <si>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</si>
  <si>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</si>
  <si>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</si>
  <si>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</si>
  <si>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</si>
  <si>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</si>
  <si>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</si>
  <si>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</si>
  <si>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</si>
  <si>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</si>
  <si>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</si>
  <si>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</si>
  <si>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</si>
  <si>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</si>
  <si>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</si>
  <si>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</si>
  <si>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</si>
  <si>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</si>
  <si>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</si>
  <si>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</si>
  <si>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</si>
  <si>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</si>
  <si>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</si>
  <si>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</si>
  <si>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</si>
  <si>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</si>
  <si>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</si>
  <si>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</si>
  <si>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</si>
  <si>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</si>
  <si>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</si>
  <si>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</si>
  <si>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</si>
  <si>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</si>
  <si>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</si>
  <si>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</si>
  <si>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</si>
  <si>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</si>
  <si>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</si>
  <si>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</si>
  <si>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</si>
  <si>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</si>
  <si>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</si>
  <si>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</si>
  <si>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</si>
  <si>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</si>
  <si>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</si>
  <si>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</si>
  <si>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</si>
  <si>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</si>
  <si>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</si>
  <si>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</si>
  <si>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</si>
  <si>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</si>
  <si>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</si>
  <si>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</si>
  <si>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</si>
  <si>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</si>
  <si>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</si>
  <si>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</si>
  <si>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</si>
  <si>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</si>
  <si>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</si>
  <si>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</si>
  <si>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</si>
  <si>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</si>
  <si>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</si>
  <si>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</si>
  <si>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</si>
  <si>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</si>
  <si>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</si>
  <si>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</si>
  <si>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</si>
  <si>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</si>
  <si>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</si>
  <si>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</si>
  <si>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</si>
  <si>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</si>
  <si>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</si>
  <si>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</si>
  <si>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</si>
  <si>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</si>
  <si>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</si>
  <si>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</si>
  <si>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</si>
  <si>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</si>
  <si>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</si>
  <si>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</si>
  <si>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</si>
  <si>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</si>
  <si>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</si>
  <si>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</si>
  <si>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</si>
  <si>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</si>
  <si>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</si>
  <si>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</si>
  <si>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</si>
  <si>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</si>
  <si>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</si>
  <si>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</si>
  <si>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</si>
  <si>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</si>
  <si>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</si>
  <si>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</si>
  <si>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</si>
  <si>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</si>
  <si>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</si>
  <si>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</si>
  <si>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</si>
  <si>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</si>
  <si>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</si>
  <si>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</si>
  <si>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</si>
  <si>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</si>
  <si>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</si>
  <si>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</si>
  <si>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</si>
  <si>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</si>
  <si>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</si>
  <si>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</si>
  <si>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</si>
  <si>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</si>
  <si>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</si>
  <si>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</si>
  <si>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</si>
  <si>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</si>
  <si>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</si>
  <si>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</si>
  <si>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</si>
  <si>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</si>
  <si>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</si>
  <si>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</si>
  <si>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</si>
  <si>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</si>
  <si>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</si>
  <si>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</si>
  <si>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</si>
  <si>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</si>
  <si>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</si>
  <si>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</si>
  <si>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</si>
  <si>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</si>
  <si>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</si>
  <si>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</si>
  <si>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</si>
  <si>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</si>
  <si>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</si>
  <si>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</si>
  <si>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</si>
  <si>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</si>
  <si>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</si>
  <si>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</si>
  <si>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</si>
  <si>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</si>
  <si>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</si>
  <si>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</si>
  <si>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</si>
  <si>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</si>
  <si>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</si>
  <si>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</si>
  <si>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</si>
  <si>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</si>
  <si>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</si>
  <si>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</si>
  <si>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</si>
  <si>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</si>
  <si>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</si>
  <si>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</si>
  <si>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</si>
  <si>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</si>
  <si>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</si>
  <si>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</si>
  <si>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</si>
  <si>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</si>
  <si>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</si>
  <si>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</si>
  <si>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</si>
  <si>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</si>
  <si>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</si>
  <si>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</si>
  <si>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</si>
  <si>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</si>
  <si>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</si>
  <si>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</si>
  <si>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</si>
  <si>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</si>
  <si>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</si>
  <si>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</si>
  <si>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</si>
  <si>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</si>
  <si>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</si>
  <si>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</si>
  <si>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</si>
  <si>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</si>
  <si>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</si>
  <si>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</si>
  <si>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</si>
  <si>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</si>
  <si>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</si>
  <si>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</si>
  <si>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</si>
  <si>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</si>
  <si>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</si>
  <si>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</si>
  <si>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</si>
  <si>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</si>
  <si>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</si>
  <si>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</si>
  <si>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</si>
  <si>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</si>
  <si>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</si>
  <si>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</si>
  <si>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</si>
  <si>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</si>
  <si>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</si>
  <si>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</si>
  <si>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</si>
  <si>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</si>
  <si>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</si>
  <si>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</si>
  <si>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</si>
  <si>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</si>
  <si>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</si>
  <si>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</si>
  <si>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</si>
  <si>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</si>
  <si>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</si>
  <si>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</si>
  <si>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</si>
  <si>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</si>
  <si>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</si>
  <si>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</si>
  <si>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</si>
  <si>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</si>
  <si>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</si>
  <si>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</si>
  <si>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</si>
  <si>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</si>
  <si>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</si>
  <si>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</si>
  <si>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</si>
  <si>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</si>
  <si>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</si>
  <si>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</si>
  <si>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</si>
  <si>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</si>
  <si>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</si>
  <si>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</si>
  <si>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</si>
  <si>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</si>
  <si>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</si>
  <si>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</si>
  <si>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</si>
  <si>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</si>
  <si>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</si>
  <si>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</si>
  <si>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</si>
  <si>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</si>
  <si>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</si>
  <si>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</si>
  <si>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</si>
  <si>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</si>
  <si>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</si>
  <si>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</si>
  <si>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</si>
  <si>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</si>
  <si>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</si>
  <si>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</si>
  <si>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</si>
  <si>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</si>
  <si>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</si>
  <si>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</si>
  <si>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</si>
  <si>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</si>
  <si>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</si>
  <si>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</si>
  <si>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</si>
  <si>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</si>
  <si>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</si>
  <si>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</si>
  <si>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</si>
  <si>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</si>
  <si>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</si>
  <si>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</si>
  <si>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</si>
  <si>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</si>
  <si>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</si>
  <si>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</si>
  <si>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</si>
  <si>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</si>
  <si>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</si>
  <si>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</si>
  <si>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</si>
  <si>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</si>
  <si>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</si>
  <si>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</si>
  <si>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</si>
  <si>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</si>
  <si>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</si>
  <si>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</si>
  <si>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</si>
  <si>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</si>
  <si>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</si>
  <si>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</si>
  <si>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</si>
  <si>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</si>
  <si>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</si>
  <si>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</si>
  <si>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</si>
  <si>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</si>
  <si>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</si>
  <si>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</si>
  <si>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</si>
  <si>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</si>
  <si>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</si>
  <si>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</si>
  <si>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</si>
  <si>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</si>
  <si>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</si>
  <si>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</si>
  <si>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</si>
  <si>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</si>
  <si>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</si>
  <si>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</si>
  <si>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</si>
  <si>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</si>
  <si>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</si>
  <si>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</si>
  <si>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</si>
  <si>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</si>
  <si>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</si>
  <si>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</si>
  <si>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</si>
  <si>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</si>
  <si>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</si>
  <si>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</si>
  <si>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</si>
  <si>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</si>
  <si>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</si>
  <si>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</si>
  <si>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</si>
  <si>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</si>
  <si>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</si>
  <si>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</si>
  <si>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</si>
  <si>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</si>
  <si>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</si>
  <si>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</si>
  <si>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</si>
  <si>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</si>
  <si>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</si>
  <si>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</si>
  <si>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</si>
  <si>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</si>
  <si>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</si>
  <si>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</si>
  <si>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</si>
  <si>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</si>
  <si>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</si>
  <si>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</si>
  <si>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</si>
  <si>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</si>
  <si>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</si>
  <si>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</si>
  <si>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</si>
  <si>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</si>
  <si>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</si>
  <si>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</si>
  <si>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</si>
  <si>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</si>
  <si>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</si>
  <si>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</si>
  <si>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</si>
  <si>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</si>
  <si>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</si>
  <si>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</si>
  <si>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</si>
  <si>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</si>
  <si>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</si>
  <si>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</si>
  <si>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</si>
  <si>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</si>
  <si>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</si>
  <si>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</si>
  <si>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</si>
  <si>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</si>
  <si>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</si>
  <si>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</si>
  <si>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</si>
  <si>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</si>
  <si>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</si>
  <si>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</si>
  <si>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</si>
  <si>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</si>
  <si>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</si>
  <si>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</si>
  <si>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</si>
  <si>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</si>
  <si>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</si>
  <si>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</si>
  <si>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</si>
  <si>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</si>
  <si>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</si>
  <si>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</si>
  <si>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</si>
  <si>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</si>
  <si>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</si>
  <si>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</si>
  <si>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</si>
  <si>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</si>
  <si>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</si>
  <si>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</si>
  <si>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</si>
  <si>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</si>
  <si>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</si>
  <si>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</si>
  <si>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</si>
  <si>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</si>
  <si>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</si>
  <si>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</si>
  <si>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</si>
  <si>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</si>
  <si>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</si>
  <si>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</si>
  <si>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</si>
  <si>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</si>
  <si>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</si>
  <si>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</si>
  <si>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</si>
  <si>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</si>
  <si>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</si>
  <si>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</si>
  <si>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</si>
  <si>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</si>
  <si>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</si>
  <si>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</si>
  <si>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</si>
  <si>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</si>
  <si>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</si>
  <si>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</si>
  <si>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</si>
  <si>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</si>
  <si>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</si>
  <si>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</si>
  <si>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</si>
  <si>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</si>
  <si>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</si>
  <si>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</si>
  <si>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</si>
  <si>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</si>
  <si>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</si>
  <si>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</si>
  <si>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</si>
  <si>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</si>
  <si>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</si>
  <si>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</si>
  <si>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</si>
  <si>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</si>
  <si>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</si>
  <si>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</si>
  <si>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</si>
  <si>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</si>
  <si>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</si>
  <si>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</si>
  <si>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</si>
  <si>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</si>
  <si>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</si>
  <si>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</si>
  <si>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</si>
  <si>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</si>
  <si>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</si>
  <si>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</si>
  <si>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</si>
  <si>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</si>
  <si>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</si>
  <si>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</si>
  <si>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</si>
  <si>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</si>
  <si>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</si>
  <si>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</si>
  <si>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</si>
  <si>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</si>
  <si>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</si>
  <si>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</si>
  <si>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</si>
  <si>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</si>
  <si>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</si>
  <si>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</si>
  <si>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</si>
  <si>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</si>
  <si>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</si>
  <si>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</si>
  <si>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</si>
  <si>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</si>
  <si>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</si>
  <si>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</si>
  <si>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</si>
  <si>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</si>
  <si>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</si>
  <si>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</si>
  <si>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</si>
  <si>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</si>
  <si>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</si>
  <si>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</si>
  <si>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</si>
  <si>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</si>
  <si>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</si>
  <si>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</si>
  <si>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</si>
  <si>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</si>
  <si>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</si>
  <si>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</si>
  <si>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</si>
  <si>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</si>
  <si>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</si>
  <si>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</si>
  <si>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</si>
  <si>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</si>
  <si>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</si>
  <si>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</si>
  <si>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</si>
  <si>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</si>
  <si>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</si>
  <si>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</si>
  <si>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</si>
  <si>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</si>
  <si>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</si>
  <si>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</si>
  <si>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</si>
  <si>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</si>
  <si>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</si>
  <si>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</si>
  <si>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</si>
  <si>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</si>
  <si>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</si>
  <si>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</si>
  <si>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</si>
  <si>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</si>
  <si>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</si>
  <si>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</si>
  <si>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</si>
  <si>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</si>
  <si>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</si>
  <si>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</si>
  <si>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</si>
  <si>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</si>
  <si>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</si>
  <si>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</si>
  <si>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</si>
  <si>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</si>
  <si>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</si>
  <si>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</si>
  <si>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</si>
  <si>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</si>
  <si>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</si>
  <si>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</si>
  <si>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</si>
  <si>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</si>
  <si>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</si>
  <si>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</si>
  <si>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</si>
  <si>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</si>
  <si>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</si>
  <si>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</si>
  <si>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</si>
  <si>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</si>
  <si>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</si>
  <si>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</si>
  <si>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</si>
  <si>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</si>
  <si>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</si>
  <si>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</si>
  <si>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</si>
  <si>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</si>
  <si>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</si>
  <si>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</si>
  <si>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</si>
  <si>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</si>
  <si>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</si>
  <si>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</si>
  <si>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</si>
  <si>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</si>
  <si>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</si>
  <si>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</si>
  <si>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</si>
  <si>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</si>
  <si>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</si>
  <si>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</si>
  <si>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</si>
  <si>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</si>
  <si>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</si>
  <si>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</si>
  <si>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</si>
  <si>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</si>
  <si>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</si>
  <si>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</si>
  <si>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</si>
  <si>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</si>
  <si>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</si>
  <si>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</si>
  <si>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</si>
  <si>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</si>
  <si>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</si>
  <si>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</si>
  <si>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</si>
  <si>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</si>
  <si>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</si>
  <si>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</si>
  <si>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</si>
  <si>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</si>
  <si>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</si>
  <si>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</si>
  <si>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</si>
  <si>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</si>
  <si>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</si>
  <si>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</si>
  <si>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</si>
  <si>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</si>
  <si>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</si>
  <si>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</si>
  <si>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</si>
  <si>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</si>
  <si>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</si>
  <si>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</si>
  <si>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</si>
  <si>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</si>
  <si>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</si>
  <si>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</si>
  <si>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</si>
  <si>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</si>
  <si>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</si>
  <si>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</si>
  <si>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</si>
  <si>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</si>
  <si>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</si>
  <si>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</si>
  <si>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</si>
  <si>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</si>
  <si>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</si>
  <si>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</si>
  <si>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</si>
  <si>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</si>
  <si>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</si>
  <si>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</si>
  <si>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</si>
  <si>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</si>
  <si>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</si>
  <si>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</si>
  <si>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</si>
  <si>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</si>
  <si>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</si>
  <si>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</si>
  <si>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</si>
  <si>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</si>
  <si>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</si>
  <si>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</si>
  <si>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</si>
  <si>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</si>
  <si>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</si>
  <si>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</si>
  <si>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</si>
  <si>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</si>
  <si>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</si>
  <si>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</si>
  <si>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</si>
  <si>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</si>
  <si>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</si>
  <si>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</si>
  <si>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</si>
  <si>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</si>
  <si>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</si>
  <si>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</si>
  <si>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</si>
  <si>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</si>
  <si>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</si>
  <si>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</si>
  <si>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</si>
  <si>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</si>
  <si>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</si>
  <si>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</si>
  <si>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</si>
  <si>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</si>
  <si>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</si>
  <si>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</si>
  <si>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</si>
  <si>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</si>
  <si>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</si>
  <si>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</si>
  <si>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</si>
  <si>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</si>
  <si>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</si>
  <si>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</si>
  <si>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</si>
  <si>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</si>
  <si>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</si>
  <si>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</si>
  <si>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</si>
  <si>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</si>
  <si>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</si>
  <si>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</si>
  <si>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</si>
  <si>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</si>
  <si>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</si>
  <si>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</si>
  <si>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</si>
  <si>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</si>
  <si>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</si>
  <si>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</si>
  <si>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</si>
  <si>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</si>
  <si>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</si>
  <si>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</si>
  <si>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</si>
  <si>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</si>
  <si>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</si>
  <si>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</si>
  <si>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</si>
  <si>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</si>
  <si>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</si>
  <si>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</si>
  <si>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</si>
  <si>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</si>
  <si>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</si>
  <si>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</si>
  <si>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</si>
  <si>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</si>
  <si>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</si>
  <si>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</si>
  <si>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</si>
  <si>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</si>
  <si>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</si>
  <si>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</si>
  <si>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</si>
  <si>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</si>
  <si>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</si>
  <si>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</si>
  <si>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</si>
  <si>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</si>
  <si>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</si>
  <si>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</si>
  <si>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</si>
  <si>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</si>
  <si>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</si>
  <si>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</si>
  <si>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</si>
  <si>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</si>
  <si>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</si>
  <si>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</si>
  <si>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</si>
  <si>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</si>
  <si>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</si>
  <si>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</si>
  <si>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</si>
  <si>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</si>
  <si>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</si>
  <si>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</si>
  <si>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</si>
  <si>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</si>
  <si>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</si>
  <si>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</si>
  <si>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</si>
  <si>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</si>
  <si>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</si>
  <si>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</si>
  <si>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</si>
  <si>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</si>
  <si>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</si>
  <si>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</si>
  <si>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</si>
  <si>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</si>
  <si>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</si>
  <si>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</si>
  <si>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</si>
  <si>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</si>
  <si>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</si>
  <si>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</si>
  <si>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</si>
  <si>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</si>
  <si>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</si>
  <si>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</si>
  <si>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</si>
  <si>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</si>
  <si>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</si>
  <si>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</si>
  <si>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</si>
  <si>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</si>
  <si>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</si>
  <si>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</si>
  <si>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</si>
  <si>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</si>
  <si>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</si>
  <si>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</si>
  <si>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</si>
  <si>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</si>
  <si>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</si>
  <si>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</si>
  <si>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</si>
  <si>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</si>
  <si>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</si>
  <si>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</si>
  <si>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</si>
  <si>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</si>
  <si>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</si>
  <si>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</si>
  <si>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</si>
  <si>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</si>
  <si>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</si>
  <si>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</si>
  <si>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</si>
  <si>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</si>
  <si>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</si>
  <si>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</si>
  <si>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</si>
  <si>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</si>
  <si>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</si>
  <si>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</si>
  <si>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</si>
  <si>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</si>
  <si>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</si>
  <si>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</si>
  <si>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</si>
  <si>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</si>
  <si>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</si>
  <si>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</si>
  <si>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</si>
  <si>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</si>
  <si>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</si>
  <si>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</si>
  <si>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</si>
  <si>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</si>
  <si>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</si>
  <si>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</si>
  <si>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</si>
  <si>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</si>
  <si>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</si>
  <si>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</si>
  <si>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</si>
  <si>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</si>
  <si>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</si>
  <si>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</si>
  <si>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</si>
  <si>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</si>
  <si>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</si>
  <si>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</si>
  <si>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</si>
  <si>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</si>
  <si>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</si>
  <si>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</si>
  <si>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</si>
  <si>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</si>
  <si>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</si>
  <si>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</si>
  <si>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</si>
  <si>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</si>
  <si>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</si>
  <si>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</si>
  <si>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</si>
  <si>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</si>
  <si>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</si>
  <si>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</si>
  <si>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</si>
  <si>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</si>
  <si>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</si>
  <si>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</si>
  <si>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</si>
  <si>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</si>
  <si>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</si>
  <si>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</si>
  <si>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</si>
  <si>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</si>
  <si>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</si>
  <si>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</si>
  <si>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</si>
  <si>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</si>
  <si>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</si>
  <si>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</si>
  <si>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</si>
  <si>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</si>
  <si>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</si>
  <si>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</si>
  <si>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</si>
  <si>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</si>
  <si>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</si>
  <si>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</si>
  <si>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</si>
  <si>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</si>
  <si>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</si>
  <si>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</si>
  <si>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</si>
  <si>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</si>
  <si>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</si>
  <si>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</si>
  <si>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</si>
  <si>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</si>
  <si>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</si>
  <si>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</si>
  <si>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</si>
  <si>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</si>
  <si>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</si>
  <si>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</si>
  <si>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</si>
  <si>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</si>
  <si>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</si>
  <si>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</si>
  <si>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</si>
  <si>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</si>
  <si>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</si>
  <si>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</si>
  <si>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</si>
  <si>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</si>
  <si>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</si>
  <si>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</si>
  <si>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</si>
  <si>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</si>
  <si>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</si>
  <si>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</si>
  <si>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</si>
  <si>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</si>
  <si>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</si>
  <si>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</si>
  <si>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</si>
  <si>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</si>
  <si>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</si>
  <si>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</si>
  <si>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</si>
  <si>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</si>
  <si>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</si>
  <si>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</si>
  <si>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</si>
  <si>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</si>
  <si>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</si>
  <si>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</si>
  <si>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</si>
  <si>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</si>
  <si>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</si>
  <si>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</si>
  <si>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</si>
  <si>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</si>
  <si>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</si>
  <si>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</si>
  <si>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</si>
  <si>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</si>
  <si>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</si>
  <si>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</si>
  <si>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</si>
  <si>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</si>
  <si>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</si>
  <si>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</si>
  <si>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</si>
  <si>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</si>
  <si>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</si>
  <si>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</si>
  <si>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</si>
  <si>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</si>
  <si>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</si>
  <si>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</si>
  <si>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</si>
  <si>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</si>
  <si>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</si>
  <si>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</si>
  <si>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</si>
  <si>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</si>
  <si>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</si>
  <si>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</si>
  <si>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</si>
  <si>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</si>
  <si>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</si>
  <si>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</si>
  <si>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</si>
  <si>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</si>
  <si>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</si>
  <si>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</si>
  <si>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</si>
  <si>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</si>
  <si>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</si>
  <si>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</si>
  <si>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</si>
  <si>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</si>
  <si>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</si>
  <si>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</si>
  <si>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</si>
  <si>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</si>
  <si>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</si>
  <si>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</si>
  <si>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</si>
  <si>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</si>
  <si>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</si>
  <si>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</si>
  <si>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</si>
  <si>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</si>
  <si>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</si>
  <si>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</si>
  <si>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</si>
  <si>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</si>
  <si>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</si>
  <si>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</si>
  <si>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</si>
  <si>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</si>
  <si>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</si>
  <si>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</si>
  <si>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</si>
  <si>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</si>
  <si>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</si>
  <si>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</si>
  <si>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</si>
  <si>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</si>
  <si>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</si>
  <si>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</si>
  <si>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</si>
  <si>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</si>
  <si>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</si>
  <si>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</si>
  <si>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</si>
  <si>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</si>
  <si>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</si>
  <si>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</si>
  <si>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</si>
  <si>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</si>
  <si>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</si>
  <si>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</si>
  <si>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</si>
  <si>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</si>
  <si>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</si>
  <si>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</si>
  <si>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</si>
  <si>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</si>
  <si>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</si>
  <si>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</si>
  <si>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</si>
  <si>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</si>
  <si>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</si>
  <si>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</si>
  <si>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</si>
  <si>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</si>
  <si>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</si>
  <si>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</si>
  <si>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</si>
  <si>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</si>
  <si>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</si>
  <si>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</si>
  <si>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</si>
  <si>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</si>
  <si>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</si>
  <si>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</si>
  <si>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</si>
  <si>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</si>
  <si>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</si>
  <si>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</si>
  <si>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</si>
  <si>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</si>
  <si>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</si>
  <si>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</si>
  <si>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</si>
  <si>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</si>
  <si>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</si>
  <si>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</si>
  <si>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</si>
  <si>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</si>
  <si>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</si>
  <si>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</si>
  <si>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</si>
  <si>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</si>
  <si>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</si>
  <si>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</si>
  <si>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</si>
  <si>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</si>
  <si>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</si>
  <si>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</si>
  <si>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</si>
  <si>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</si>
  <si>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</si>
  <si>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</si>
  <si>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</si>
  <si>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</si>
  <si>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</si>
  <si>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</si>
  <si>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</si>
  <si>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</si>
  <si>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</si>
  <si>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</si>
  <si>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</si>
  <si>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</si>
  <si>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</si>
  <si>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</si>
  <si>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</si>
  <si>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</si>
  <si>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</si>
  <si>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</si>
  <si>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</si>
  <si>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</si>
  <si>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</si>
  <si>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</si>
  <si>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</si>
  <si>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</si>
  <si>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</si>
  <si>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</si>
  <si>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</si>
  <si>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</si>
  <si>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</si>
  <si>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</si>
  <si>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</si>
  <si>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</si>
  <si>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</si>
  <si>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</si>
  <si>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</si>
  <si>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</si>
  <si>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</si>
  <si>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</si>
  <si>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</si>
  <si>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</si>
  <si>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</si>
  <si>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</si>
  <si>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</si>
  <si>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</si>
  <si>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</si>
  <si>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</si>
  <si>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</si>
  <si>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</si>
  <si>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</si>
  <si>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</si>
  <si>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</si>
  <si>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</si>
  <si>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</si>
  <si>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</si>
  <si>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</si>
  <si>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</si>
  <si>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</si>
  <si>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</si>
  <si>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</si>
  <si>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</si>
  <si>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</si>
  <si>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</si>
  <si>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</si>
  <si>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</si>
  <si>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</si>
  <si>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</si>
  <si>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</si>
  <si>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</si>
  <si>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</si>
  <si>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</si>
  <si>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</si>
  <si>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</si>
  <si>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</si>
  <si>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</si>
  <si>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</si>
  <si>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</si>
  <si>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</si>
  <si>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</si>
  <si>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</si>
  <si>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</si>
  <si>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</si>
  <si>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</si>
  <si>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</si>
  <si>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</si>
  <si>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</si>
  <si>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</si>
  <si>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</si>
  <si>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</si>
  <si>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</si>
  <si>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</si>
  <si>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</si>
  <si>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</si>
  <si>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</si>
  <si>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</si>
  <si>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</si>
  <si>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</si>
  <si>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</si>
  <si>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</si>
  <si>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</si>
  <si>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</si>
  <si>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</si>
  <si>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</si>
  <si>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</si>
  <si>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</si>
  <si>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</si>
  <si>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</si>
  <si>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</si>
  <si>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</si>
  <si>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</si>
  <si>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</si>
  <si>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</si>
  <si>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</si>
  <si>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</si>
  <si>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</si>
  <si>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</si>
  <si>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</si>
  <si>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</si>
  <si>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</si>
  <si>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</si>
  <si>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</si>
  <si>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</si>
  <si>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</si>
  <si>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</si>
  <si>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</si>
  <si>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</si>
  <si>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</si>
  <si>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</si>
  <si>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</si>
  <si>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</si>
  <si>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</si>
  <si>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</si>
  <si>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</si>
  <si>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</si>
  <si>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</si>
  <si>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</si>
  <si>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</si>
  <si>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</si>
  <si>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</si>
  <si>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</si>
  <si>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</si>
  <si>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</si>
  <si>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</si>
  <si>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</si>
  <si>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</si>
  <si>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</si>
  <si>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</si>
  <si>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</si>
  <si>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</si>
  <si>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</si>
  <si>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</si>
  <si>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</si>
  <si>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</si>
  <si>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</si>
  <si>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</si>
  <si>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</si>
  <si>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</si>
  <si>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</si>
  <si>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</si>
  <si>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</si>
  <si>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</si>
  <si>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</si>
  <si>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</si>
  <si>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</si>
  <si>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</si>
  <si>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</si>
  <si>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</si>
  <si>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</si>
  <si>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</si>
  <si>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</si>
  <si>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</si>
  <si>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</si>
  <si>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</si>
  <si>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</si>
  <si>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</si>
  <si>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</si>
  <si>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</si>
  <si>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</si>
  <si>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</si>
  <si>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</si>
  <si>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</si>
  <si>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</si>
  <si>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</si>
  <si>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</si>
  <si>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</si>
  <si>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</si>
  <si>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</si>
  <si>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</si>
  <si>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</si>
  <si>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</si>
  <si>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</si>
  <si>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</si>
  <si>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</si>
  <si>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</si>
  <si>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</si>
  <si>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</si>
  <si>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</si>
  <si>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</si>
  <si>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</si>
  <si>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</si>
  <si>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</si>
  <si>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</si>
  <si>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</si>
  <si>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</si>
  <si>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</si>
  <si>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</si>
  <si>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</si>
  <si>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</si>
  <si>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</si>
  <si>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</si>
  <si>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</si>
  <si>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</si>
  <si>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</si>
  <si>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</si>
  <si>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</si>
  <si>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</si>
  <si>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</si>
  <si>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</si>
  <si>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</si>
  <si>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</si>
  <si>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</si>
  <si>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</si>
  <si>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</si>
  <si>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</si>
  <si>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</si>
  <si>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</si>
  <si>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</si>
  <si>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</si>
  <si>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</si>
  <si>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</si>
  <si>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</si>
  <si>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</si>
  <si>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</si>
  <si>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</si>
  <si>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</si>
  <si>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</si>
  <si>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</si>
  <si>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</si>
  <si>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</si>
  <si>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</si>
  <si>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</si>
  <si>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</si>
  <si>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</si>
  <si>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</si>
  <si>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</si>
  <si>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</si>
  <si>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</si>
  <si>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</si>
  <si>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</si>
  <si>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</si>
  <si>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</si>
  <si>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</si>
  <si>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</si>
  <si>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</si>
  <si>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</si>
  <si>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</si>
  <si>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</si>
  <si>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</si>
  <si>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</si>
  <si>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</si>
  <si>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</si>
  <si>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</si>
  <si>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</si>
  <si>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</si>
  <si>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</si>
  <si>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</si>
  <si>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</si>
  <si>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</si>
  <si>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</si>
  <si>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</si>
  <si>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</si>
  <si>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</si>
  <si>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</si>
  <si>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</si>
  <si>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</si>
  <si>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</si>
  <si>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</si>
  <si>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</si>
  <si>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</si>
  <si>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</si>
  <si>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</si>
  <si>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</si>
  <si>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</si>
  <si>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</si>
  <si>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</si>
  <si>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</si>
  <si>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</si>
  <si>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</si>
  <si>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</si>
  <si>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</si>
  <si>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</si>
  <si>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</si>
  <si>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</si>
  <si>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</si>
  <si>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</si>
  <si>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</si>
  <si>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</si>
  <si>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</si>
  <si>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</si>
  <si>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</si>
  <si>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</si>
  <si>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</si>
  <si>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</si>
  <si>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</si>
  <si>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</si>
  <si>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</si>
  <si>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</si>
  <si>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</si>
  <si>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</si>
  <si>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</si>
  <si>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</si>
  <si>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</si>
  <si>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</si>
  <si>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</si>
  <si>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</si>
  <si>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</si>
  <si>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</si>
  <si>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</si>
  <si>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</si>
  <si>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</si>
  <si>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</si>
  <si>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</si>
  <si>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</si>
  <si>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</si>
  <si>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</si>
  <si>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</si>
  <si>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</si>
  <si>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</si>
  <si>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</si>
  <si>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</si>
  <si>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</si>
  <si>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</si>
  <si>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</si>
  <si>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</si>
  <si>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</si>
  <si>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</si>
  <si>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</si>
  <si>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</si>
  <si>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</si>
  <si>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</si>
  <si>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</si>
  <si>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</si>
  <si>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</si>
  <si>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</si>
  <si>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</si>
  <si>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</si>
  <si>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</si>
  <si>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</si>
  <si>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</si>
  <si>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</si>
  <si>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</si>
  <si>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</si>
  <si>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</si>
  <si>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</si>
  <si>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</si>
  <si>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</si>
  <si>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</si>
  <si>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</si>
  <si>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</si>
  <si>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</si>
  <si>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</si>
  <si>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</si>
  <si>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</si>
  <si>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</si>
  <si>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</si>
  <si>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</si>
  <si>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</si>
  <si>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</si>
  <si>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</si>
  <si>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</si>
  <si>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</si>
  <si>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</si>
  <si>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</si>
  <si>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</si>
  <si>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</si>
  <si>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</si>
  <si>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</si>
  <si>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</si>
  <si>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</si>
  <si>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</si>
  <si>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</si>
  <si>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</si>
  <si>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</si>
  <si>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</si>
  <si>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</si>
  <si>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</si>
  <si>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</si>
  <si>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</si>
  <si>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</si>
  <si>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</si>
  <si>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</si>
  <si>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</si>
  <si>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</si>
  <si>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</si>
  <si>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</si>
  <si>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</si>
  <si>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</si>
  <si>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</si>
  <si>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</si>
  <si>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</si>
  <si>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</si>
  <si>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</si>
  <si>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</si>
  <si>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</si>
  <si>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</si>
  <si>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</si>
  <si>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</si>
  <si>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</si>
  <si>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</si>
  <si>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</si>
  <si>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</si>
  <si>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</si>
  <si>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</si>
  <si>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</si>
  <si>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</si>
  <si>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</si>
  <si>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</si>
  <si>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</si>
  <si>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</si>
  <si>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</si>
  <si>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</si>
  <si>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</si>
  <si>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</si>
  <si>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</si>
  <si>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</si>
  <si>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</si>
  <si>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</si>
  <si>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</si>
  <si>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</si>
  <si>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</si>
  <si>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</si>
  <si>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</si>
  <si>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</si>
  <si>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</si>
  <si>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</si>
  <si>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</si>
  <si>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</si>
  <si>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</si>
  <si>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</si>
  <si>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</si>
  <si>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</si>
  <si>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</si>
  <si>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</si>
  <si>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</si>
  <si>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</si>
  <si>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</si>
  <si>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</si>
  <si>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</si>
  <si>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</si>
  <si>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</si>
  <si>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</si>
  <si>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</si>
  <si>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</si>
  <si>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</si>
  <si>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</si>
  <si>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</si>
  <si>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</si>
  <si>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</si>
  <si>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</si>
  <si>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</si>
  <si>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</si>
  <si>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</si>
  <si>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</si>
  <si>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</si>
  <si>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</si>
  <si>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</si>
  <si>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</si>
  <si>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</si>
  <si>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</si>
  <si>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</si>
  <si>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</si>
  <si>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</si>
  <si>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</si>
  <si>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</si>
  <si>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</si>
  <si>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</si>
  <si>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</si>
  <si>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</si>
  <si>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</si>
  <si>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</si>
  <si>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</si>
  <si>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</si>
  <si>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</si>
  <si>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</si>
  <si>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</si>
  <si>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</si>
  <si>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</si>
  <si>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</si>
  <si>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</si>
  <si>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</si>
  <si>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</si>
  <si>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</si>
  <si>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</si>
  <si>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</si>
  <si>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</si>
  <si>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</si>
  <si>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</si>
  <si>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</si>
  <si>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</si>
  <si>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</si>
  <si>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</si>
  <si>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</si>
  <si>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</si>
  <si>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</si>
  <si>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</si>
  <si>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</si>
  <si>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</si>
  <si>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</si>
  <si>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</si>
  <si>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</si>
  <si>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</si>
  <si>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</si>
  <si>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</si>
  <si>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</si>
  <si>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</si>
  <si>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</si>
  <si>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</si>
  <si>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</si>
  <si>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</si>
  <si>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</si>
  <si>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</si>
  <si>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</si>
  <si>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</si>
  <si>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</si>
  <si>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</si>
  <si>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</si>
  <si>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</si>
  <si>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</si>
  <si>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</si>
  <si>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</si>
  <si>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</si>
  <si>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</si>
  <si>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</si>
  <si>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</si>
  <si>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</si>
  <si>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</si>
  <si>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</si>
  <si>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</si>
  <si>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</si>
  <si>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</si>
  <si>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</si>
  <si>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</si>
  <si>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</si>
  <si>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</si>
  <si>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</si>
  <si>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</si>
  <si>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</si>
  <si>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</si>
  <si>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</si>
  <si>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</si>
  <si>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</si>
  <si>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</si>
  <si>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</si>
  <si>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</si>
  <si>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</si>
  <si>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</si>
  <si>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</si>
  <si>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</si>
  <si>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</si>
  <si>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</si>
  <si>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</si>
  <si>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</si>
  <si>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</si>
  <si>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</si>
  <si>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</si>
  <si>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</si>
  <si>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</si>
  <si>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</si>
  <si>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</si>
  <si>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</si>
  <si>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</si>
  <si>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</si>
  <si>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</si>
  <si>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</si>
  <si>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</si>
  <si>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</si>
  <si>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</si>
  <si>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</si>
  <si>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</si>
  <si>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</si>
  <si>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</si>
  <si>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</si>
  <si>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</si>
  <si>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</si>
  <si>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</si>
  <si>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</si>
  <si>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</si>
  <si>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</si>
  <si>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</si>
  <si>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</si>
  <si>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</si>
  <si>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</si>
  <si>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</si>
  <si>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</si>
  <si>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</si>
  <si>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</si>
  <si>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</si>
  <si>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</si>
  <si>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</si>
  <si>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</si>
  <si>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</si>
  <si>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</si>
  <si>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</si>
  <si>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</si>
  <si>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</si>
  <si>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</si>
  <si>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</si>
  <si>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</si>
  <si>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</si>
  <si>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</si>
  <si>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</si>
  <si>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</si>
  <si>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</si>
  <si>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</si>
  <si>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</si>
  <si>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</si>
  <si>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</si>
  <si>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</si>
  <si>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</si>
  <si>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</si>
  <si>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</si>
  <si>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</si>
  <si>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</si>
  <si>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</si>
  <si>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</si>
  <si>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</si>
  <si>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</si>
  <si>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</si>
  <si>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</si>
  <si>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</si>
  <si>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</si>
  <si>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</si>
  <si>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</si>
  <si>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</si>
  <si>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</si>
  <si>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</si>
  <si>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</si>
  <si>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</si>
  <si>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</si>
  <si>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</si>
  <si>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</si>
  <si>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</si>
  <si>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</si>
  <si>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</si>
  <si>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</si>
  <si>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</si>
  <si>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</si>
  <si>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</si>
  <si>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</si>
  <si>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</si>
  <si>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</si>
  <si>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</si>
  <si>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</si>
  <si>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</si>
  <si>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</si>
  <si>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</si>
  <si>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</si>
  <si>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</si>
  <si>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</si>
  <si>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</si>
  <si>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</si>
  <si>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</si>
  <si>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</si>
  <si>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</si>
  <si>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</si>
  <si>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</si>
  <si>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</si>
  <si>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</si>
  <si>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</si>
  <si>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</si>
  <si>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</si>
  <si>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</si>
  <si>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</si>
  <si>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</si>
  <si>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</si>
  <si>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</si>
  <si>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</si>
  <si>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</si>
  <si>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</si>
  <si>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</si>
  <si>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</si>
  <si>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</si>
  <si>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</si>
  <si>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</si>
  <si>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</si>
  <si>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</si>
  <si>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</si>
  <si>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</si>
  <si>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</si>
  <si>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</si>
  <si>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</si>
  <si>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</si>
  <si>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</si>
  <si>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</si>
  <si>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</si>
  <si>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</si>
  <si>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</si>
  <si>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</si>
  <si>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</si>
  <si>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</si>
  <si>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</si>
  <si>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</si>
  <si>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</si>
  <si>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</si>
  <si>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</si>
  <si>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</si>
  <si>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</si>
  <si>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</si>
  <si>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</si>
  <si>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</si>
  <si>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</si>
  <si>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</si>
  <si>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</si>
  <si>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</si>
  <si>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</si>
  <si>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</si>
  <si>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</si>
  <si>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</si>
  <si>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</si>
  <si>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</si>
  <si>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</si>
  <si>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</si>
  <si>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</si>
  <si>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</si>
  <si>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</si>
  <si>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</si>
  <si>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</si>
  <si>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</si>
  <si>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</si>
  <si>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</si>
  <si>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</si>
  <si>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</si>
  <si>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</si>
  <si>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</si>
  <si>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</si>
  <si>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</si>
  <si>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</si>
  <si>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</si>
  <si>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</si>
  <si>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</si>
  <si>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</si>
  <si>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</si>
  <si>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</si>
  <si>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</si>
  <si>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</si>
  <si>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</si>
  <si>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</si>
  <si>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</si>
  <si>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</si>
  <si>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</si>
  <si>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</si>
  <si>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</si>
  <si>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</si>
  <si>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</si>
  <si>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</si>
  <si>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</si>
  <si>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</si>
  <si>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</si>
  <si>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</si>
  <si>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</si>
  <si>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</si>
  <si>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</si>
  <si>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</si>
  <si>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</si>
  <si>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</si>
  <si>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</si>
  <si>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</si>
  <si>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</si>
  <si>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</si>
  <si>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</si>
  <si>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</si>
  <si>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</si>
  <si>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</si>
  <si>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</si>
  <si>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</si>
  <si>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</si>
  <si>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</si>
  <si>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</si>
  <si>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</si>
  <si>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</si>
  <si>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</si>
  <si>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</si>
  <si>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</si>
  <si>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</si>
  <si>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</si>
  <si>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</si>
  <si>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</si>
  <si>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</si>
  <si>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</si>
  <si>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</si>
  <si>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</si>
  <si>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</si>
  <si>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</si>
  <si>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</si>
  <si>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</si>
  <si>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</si>
  <si>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</si>
  <si>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</si>
  <si>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</si>
  <si>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</si>
  <si>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</si>
  <si>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</si>
  <si>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</si>
  <si>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</si>
  <si>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</si>
  <si>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</si>
  <si>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</si>
  <si>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</si>
  <si>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</si>
  <si>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</si>
  <si>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</si>
  <si>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</si>
  <si>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</si>
  <si>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</si>
  <si>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</si>
  <si>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</si>
  <si>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</si>
  <si>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</si>
  <si>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</si>
  <si>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</si>
  <si>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</si>
  <si>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</si>
  <si>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</si>
  <si>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</si>
  <si>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</si>
  <si>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</si>
  <si>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</si>
  <si>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</si>
  <si>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</si>
  <si>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</si>
  <si>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</si>
  <si>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</si>
  <si>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</si>
  <si>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</si>
  <si>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</si>
  <si>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</si>
  <si>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</si>
  <si>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</si>
  <si>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</si>
  <si>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</si>
  <si>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</si>
  <si>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</si>
  <si>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</si>
  <si>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</si>
  <si>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</si>
  <si>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</si>
  <si>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</si>
  <si>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</si>
  <si>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</si>
  <si>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</si>
  <si>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</si>
  <si>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</si>
  <si>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</si>
  <si>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</si>
  <si>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</si>
  <si>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</si>
  <si>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</si>
  <si>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</si>
  <si>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</si>
  <si>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</si>
  <si>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</si>
  <si>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</si>
  <si>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</si>
  <si>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</si>
  <si>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</si>
  <si>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</si>
  <si>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</si>
  <si>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</si>
  <si>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</si>
  <si>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</si>
  <si>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</si>
  <si>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</si>
  <si>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</si>
  <si>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</si>
  <si>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</si>
  <si>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</si>
  <si>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</si>
  <si>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</si>
  <si>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</si>
  <si>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</si>
  <si>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</si>
  <si>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</si>
  <si>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</si>
  <si>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</si>
  <si>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</si>
  <si>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</si>
  <si>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</si>
  <si>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</si>
  <si>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</si>
  <si>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</si>
  <si>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</si>
  <si>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</si>
  <si>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</si>
  <si>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</si>
  <si>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</si>
  <si>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</si>
  <si>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</si>
  <si>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</si>
  <si>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</si>
  <si>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</si>
  <si>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</si>
  <si>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</si>
  <si>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</si>
  <si>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</si>
  <si>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</si>
  <si>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</si>
  <si>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</si>
  <si>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</si>
  <si>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</si>
  <si>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</si>
  <si>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</si>
  <si>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</si>
  <si>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</si>
  <si>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</si>
  <si>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</si>
  <si>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</si>
  <si>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</si>
  <si>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</si>
  <si>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</si>
  <si>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</si>
  <si>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</si>
  <si>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</si>
  <si>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</si>
  <si>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</si>
  <si>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</si>
  <si>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</si>
  <si>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</si>
  <si>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</si>
  <si>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</si>
  <si>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</si>
  <si>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</si>
  <si>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</si>
  <si>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</si>
  <si>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</si>
  <si>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</si>
  <si>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</si>
  <si>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</si>
  <si>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</si>
  <si>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</si>
  <si>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</si>
  <si>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</si>
  <si>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</si>
  <si>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</si>
  <si>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</si>
  <si>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</si>
  <si>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</si>
  <si>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</si>
  <si>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</si>
  <si>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</si>
  <si>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</si>
  <si>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</si>
  <si>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</si>
  <si>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</si>
  <si>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</si>
  <si>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</si>
  <si>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</si>
  <si>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</si>
  <si>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</si>
  <si>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</si>
  <si>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</si>
  <si>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</si>
  <si>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</si>
  <si>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</si>
  <si>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</si>
  <si>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</si>
  <si>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</si>
  <si>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</si>
  <si>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</si>
  <si>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</si>
  <si>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</si>
  <si>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</si>
  <si>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</si>
  <si>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</si>
  <si>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</si>
  <si>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</si>
  <si>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</si>
  <si>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</si>
  <si>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</si>
  <si>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</si>
  <si>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</si>
  <si>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</si>
  <si>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</si>
  <si>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</si>
  <si>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</si>
  <si>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</si>
  <si>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</si>
  <si>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</si>
  <si>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</si>
  <si>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</si>
  <si>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</si>
  <si>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</si>
  <si>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</si>
  <si>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</si>
  <si>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</si>
  <si>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</si>
  <si>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</si>
  <si>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</si>
  <si>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</si>
  <si>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</si>
  <si>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</si>
  <si>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</si>
  <si>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</si>
  <si>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</si>
  <si>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</si>
  <si>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</si>
  <si>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</si>
  <si>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</si>
  <si>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</si>
  <si>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</si>
  <si>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</si>
  <si>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</si>
  <si>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</si>
  <si>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</si>
  <si>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</si>
  <si>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</si>
  <si>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</si>
  <si>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</si>
  <si>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</si>
  <si>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</si>
  <si>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</si>
  <si>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</si>
  <si>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</si>
  <si>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</si>
  <si>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</si>
  <si>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</si>
  <si>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</si>
  <si>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</si>
  <si>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</si>
  <si>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</si>
  <si>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</si>
  <si>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</si>
  <si>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</si>
  <si>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</si>
  <si>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</si>
  <si>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</si>
  <si>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</si>
  <si>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</si>
  <si>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</si>
  <si>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</si>
  <si>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</si>
  <si>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</si>
  <si>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</si>
  <si>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</si>
  <si>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</si>
  <si>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</si>
  <si>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</si>
  <si>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</si>
  <si>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</si>
  <si>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</si>
  <si>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</si>
  <si>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</si>
  <si>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</si>
  <si>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</si>
  <si>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</si>
  <si>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</si>
  <si>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</si>
  <si>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</si>
  <si>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</si>
  <si>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</si>
  <si>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</si>
  <si>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</si>
  <si>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</si>
  <si>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</si>
  <si>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</si>
  <si>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</si>
  <si>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</si>
  <si>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</si>
  <si>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</si>
  <si>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</si>
  <si>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</si>
  <si>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</si>
  <si>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</si>
  <si>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</si>
  <si>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</si>
  <si>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</si>
  <si>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</si>
  <si>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</si>
  <si>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</si>
  <si>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</si>
  <si>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</si>
  <si>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</si>
  <si>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</si>
  <si>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</si>
  <si>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</si>
  <si>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</si>
  <si>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</si>
  <si>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</si>
  <si>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</si>
  <si>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</si>
  <si>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</si>
  <si>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</si>
  <si>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</si>
  <si>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</si>
  <si>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</si>
  <si>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</si>
  <si>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</si>
  <si>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</si>
  <si>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</si>
  <si>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</si>
  <si>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</si>
  <si>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</si>
  <si>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</si>
  <si>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</si>
  <si>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</si>
  <si>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</si>
  <si>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</si>
  <si>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</si>
  <si>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</si>
  <si>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</si>
  <si>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</si>
  <si>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</si>
  <si>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</si>
  <si>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</si>
  <si>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</si>
  <si>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</si>
  <si>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</si>
  <si>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</si>
  <si>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</si>
  <si>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</si>
  <si>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</si>
  <si>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</si>
  <si>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</si>
  <si>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</si>
  <si>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</si>
  <si>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</si>
  <si>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</si>
  <si>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</si>
  <si>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</si>
  <si>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</si>
  <si>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</si>
  <si>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</si>
  <si>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</si>
  <si>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</si>
  <si>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</si>
  <si>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</si>
  <si>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</si>
  <si>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</si>
  <si>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</si>
  <si>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</si>
  <si>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</si>
  <si>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</si>
  <si>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</si>
  <si>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</si>
  <si>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</si>
  <si>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</si>
  <si>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</si>
  <si>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</si>
  <si>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</si>
  <si>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</si>
  <si>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</si>
  <si>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</si>
  <si>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</si>
  <si>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</si>
  <si>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</si>
  <si>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</si>
  <si>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</si>
  <si>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</si>
  <si>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</si>
  <si>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</si>
  <si>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</si>
  <si>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</si>
  <si>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</si>
  <si>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</si>
  <si>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</si>
  <si>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</si>
  <si>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</si>
  <si>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</si>
  <si>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</si>
  <si>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</si>
  <si>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</si>
  <si>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</si>
  <si>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</si>
  <si>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</si>
  <si>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</si>
  <si>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</si>
  <si>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</si>
  <si>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</si>
  <si>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</si>
  <si>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</si>
  <si>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</si>
  <si>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</si>
  <si>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</si>
  <si>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</si>
  <si>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</si>
  <si>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</si>
  <si>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</si>
  <si>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</si>
  <si>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</si>
  <si>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</si>
  <si>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</si>
  <si>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</si>
  <si>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</si>
  <si>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</si>
  <si>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</si>
  <si>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</si>
  <si>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</si>
  <si>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</si>
  <si>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</si>
  <si>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</si>
  <si>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</si>
  <si>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</si>
  <si>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</si>
  <si>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</si>
  <si>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</si>
  <si>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</si>
  <si>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</si>
  <si>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</si>
  <si>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</si>
  <si>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</si>
  <si>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</si>
  <si>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</si>
  <si>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</si>
  <si>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</si>
  <si>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</si>
  <si>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</si>
  <si>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</si>
  <si>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</si>
  <si>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</si>
  <si>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</si>
  <si>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</si>
  <si>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</si>
  <si>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</si>
  <si>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</si>
  <si>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</si>
  <si>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</si>
  <si>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</si>
  <si>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</si>
  <si>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</si>
  <si>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</si>
  <si>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</si>
  <si>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</si>
  <si>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</si>
  <si>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</si>
  <si>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</si>
  <si>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</si>
  <si>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</si>
  <si>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</si>
  <si>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</si>
  <si>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</si>
  <si>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</si>
  <si>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</si>
  <si>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</si>
  <si>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</si>
  <si>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</si>
  <si>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</si>
  <si>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</si>
  <si>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</si>
  <si>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</si>
  <si>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</si>
  <si>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</si>
  <si>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</si>
  <si>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</si>
  <si>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</si>
  <si>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</si>
  <si>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</si>
  <si>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</si>
  <si>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</si>
  <si>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</si>
  <si>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</si>
  <si>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</si>
  <si>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</si>
  <si>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</si>
  <si>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</si>
  <si>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</si>
  <si>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</si>
  <si>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</si>
  <si>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</si>
  <si>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</si>
  <si>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</si>
  <si>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</si>
  <si>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</si>
  <si>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</si>
  <si>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</si>
  <si>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</si>
  <si>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</si>
  <si>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</si>
  <si>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</si>
  <si>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</si>
  <si>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</si>
  <si>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</si>
  <si>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</si>
  <si>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</si>
  <si>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</si>
  <si>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</si>
  <si>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</si>
  <si>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</si>
  <si>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</si>
  <si>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</si>
  <si>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</si>
  <si>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</si>
  <si>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</si>
  <si>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</si>
  <si>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</si>
  <si>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</si>
  <si>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</si>
  <si>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</si>
  <si>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</si>
  <si>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</si>
  <si>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</si>
  <si>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</si>
  <si>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</si>
  <si>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</si>
  <si>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</si>
  <si>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</si>
  <si>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</si>
  <si>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</si>
  <si>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</si>
  <si>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</si>
  <si>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</si>
  <si>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</si>
  <si>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</si>
  <si>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</si>
  <si>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</si>
  <si>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</si>
  <si>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</si>
  <si>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</si>
  <si>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</si>
  <si>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</si>
  <si>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</si>
  <si>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</si>
  <si>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</si>
  <si>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</si>
  <si>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</si>
  <si>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</si>
  <si>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</si>
  <si>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</si>
  <si>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</si>
  <si>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</si>
  <si>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</si>
  <si>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</si>
  <si>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</si>
  <si>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</si>
  <si>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</si>
  <si>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</si>
  <si>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</si>
  <si>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</si>
  <si>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</si>
  <si>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</si>
  <si>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</si>
  <si>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</si>
  <si>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</si>
  <si>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</si>
  <si>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</si>
  <si>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</si>
  <si>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</si>
  <si>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</si>
  <si>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</si>
  <si>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</si>
  <si>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</si>
  <si>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</si>
  <si>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</si>
  <si>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</si>
  <si>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</si>
  <si>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</si>
  <si>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</si>
  <si>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</si>
  <si>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</si>
  <si>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</si>
  <si>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</si>
  <si>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</si>
  <si>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</si>
  <si>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</si>
  <si>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</si>
  <si>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</si>
  <si>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</si>
  <si>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</si>
  <si>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</si>
  <si>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</si>
  <si>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</si>
  <si>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</si>
  <si>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</si>
  <si>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</si>
  <si>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</si>
  <si>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</si>
  <si>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</si>
  <si>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</si>
  <si>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</si>
  <si>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</si>
  <si>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</si>
  <si>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</si>
  <si>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</si>
  <si>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</si>
  <si>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</si>
  <si>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</si>
  <si>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</si>
  <si>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</si>
  <si>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</si>
  <si>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</si>
  <si>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</si>
  <si>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</si>
  <si>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</si>
  <si>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</si>
  <si>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</si>
  <si>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</si>
  <si>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</si>
  <si>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</si>
  <si>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</si>
  <si>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</si>
  <si>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</si>
  <si>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</si>
  <si>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</si>
  <si>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</si>
  <si>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</si>
  <si>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</si>
  <si>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</si>
  <si>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</si>
  <si>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</si>
  <si>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</si>
  <si>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</si>
  <si>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</si>
  <si>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</si>
  <si>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</si>
  <si>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</si>
  <si>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</si>
  <si>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</si>
  <si>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</si>
  <si>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</si>
  <si>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</si>
  <si>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</si>
  <si>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</si>
  <si>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</si>
  <si>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</si>
  <si>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</si>
  <si>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</si>
  <si>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</si>
  <si>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</si>
  <si>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</si>
  <si>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</si>
  <si>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</si>
  <si>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</si>
  <si>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</si>
  <si>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</si>
  <si>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</si>
  <si>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</si>
  <si>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</si>
  <si>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</si>
  <si>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</si>
  <si>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</si>
  <si>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</si>
  <si>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</si>
  <si>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</si>
  <si>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</si>
  <si>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</si>
  <si>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</si>
  <si>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</si>
  <si>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</si>
  <si>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</si>
  <si>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</si>
  <si>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</si>
  <si>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</si>
  <si>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</si>
  <si>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</si>
  <si>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</si>
  <si>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</si>
  <si>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</si>
  <si>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</si>
  <si>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</si>
  <si>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</si>
  <si>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</si>
  <si>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</si>
  <si>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</si>
  <si>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</si>
  <si>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</si>
  <si>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</si>
  <si>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</si>
  <si>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</si>
  <si>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</si>
  <si>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</si>
  <si>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</si>
  <si>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</si>
  <si>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</si>
  <si>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</si>
  <si>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</si>
  <si>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</si>
  <si>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</si>
  <si>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</si>
  <si>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</si>
  <si>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</si>
  <si>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</si>
  <si>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</si>
  <si>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</si>
  <si>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</si>
  <si>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</si>
  <si>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</si>
  <si>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</si>
  <si>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</si>
  <si>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</si>
  <si>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</si>
  <si>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</si>
  <si>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</si>
  <si>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</si>
  <si>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</si>
  <si>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</si>
  <si>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</si>
  <si>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</si>
  <si>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</si>
  <si>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</si>
  <si>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</si>
  <si>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</si>
  <si>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</si>
  <si>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</si>
  <si>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</si>
  <si>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</si>
  <si>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</si>
  <si>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</si>
  <si>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</si>
  <si>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</si>
  <si>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</si>
  <si>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</si>
  <si>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</si>
  <si>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</si>
  <si>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</si>
  <si>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</si>
  <si>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</si>
  <si>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</si>
  <si>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</si>
  <si>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</si>
  <si>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</si>
  <si>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</si>
  <si>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</si>
  <si>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</si>
  <si>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</si>
  <si>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</si>
  <si>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</si>
  <si>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</si>
  <si>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</si>
  <si>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</si>
  <si>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</si>
  <si>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</si>
  <si>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</si>
  <si>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</si>
  <si>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</si>
  <si>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</si>
  <si>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</si>
  <si>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</si>
  <si>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</si>
  <si>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</si>
  <si>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</si>
  <si>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</si>
  <si>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</si>
  <si>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</si>
  <si>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</si>
  <si>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</si>
  <si>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</si>
  <si>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</si>
  <si>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</si>
  <si>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</si>
  <si>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</si>
  <si>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</si>
  <si>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</si>
  <si>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</si>
  <si>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</si>
  <si>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</si>
  <si>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</si>
  <si>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</si>
  <si>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</si>
  <si>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</si>
  <si>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</si>
  <si>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</si>
  <si>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</si>
  <si>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</si>
  <si>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</si>
  <si>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</si>
  <si>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</si>
  <si>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</si>
  <si>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</si>
  <si>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</si>
  <si>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</si>
  <si>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</si>
  <si>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</si>
  <si>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</si>
  <si>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</si>
  <si>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</si>
  <si>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</si>
  <si>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</si>
  <si>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</si>
  <si>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</si>
  <si>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</si>
  <si>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</si>
  <si>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</si>
  <si>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</si>
  <si>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</si>
  <si>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</si>
  <si>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</si>
  <si>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</si>
  <si>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</si>
  <si>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</si>
  <si>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</si>
  <si>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</si>
  <si>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</si>
  <si>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</si>
  <si>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</si>
  <si>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</si>
  <si>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</si>
  <si>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</si>
  <si>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</si>
  <si>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</si>
  <si>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</si>
  <si>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</si>
  <si>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</si>
  <si>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</si>
  <si>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</si>
  <si>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</si>
  <si>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</si>
  <si>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</si>
  <si>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</si>
  <si>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</si>
  <si>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</si>
  <si>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</si>
  <si>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</si>
  <si>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</si>
  <si>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</si>
  <si>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</si>
  <si>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</si>
  <si>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</si>
  <si>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</si>
  <si>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</si>
  <si>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</si>
  <si>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</si>
  <si>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</si>
  <si>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</si>
  <si>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</si>
  <si>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</si>
  <si>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</si>
  <si>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</si>
  <si>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</si>
  <si>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</si>
  <si>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</si>
  <si>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</si>
  <si>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</si>
  <si>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</si>
  <si>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</si>
  <si>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</si>
  <si>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</si>
  <si>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</si>
  <si>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</si>
  <si>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</si>
  <si>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</si>
  <si>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</si>
  <si>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</si>
  <si>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</si>
  <si>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</si>
  <si>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</si>
  <si>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</si>
  <si>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</si>
  <si>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</si>
  <si>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</si>
  <si>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</si>
  <si>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</si>
  <si>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</si>
  <si>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</si>
  <si>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</si>
  <si>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</si>
  <si>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</si>
  <si>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</si>
  <si>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</si>
  <si>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</si>
  <si>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</si>
  <si>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</si>
  <si>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</si>
  <si>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</si>
  <si>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</si>
  <si>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</si>
  <si>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</si>
  <si>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</si>
  <si>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</si>
  <si>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</si>
  <si>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</si>
  <si>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</si>
  <si>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</si>
  <si>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</si>
  <si>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</si>
  <si>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</si>
  <si>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</si>
  <si>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</si>
  <si>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</si>
  <si>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</si>
  <si>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</si>
  <si>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</si>
  <si>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</si>
  <si>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</si>
  <si>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</si>
  <si>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</si>
  <si>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</si>
  <si>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</si>
  <si>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</si>
  <si>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</si>
  <si>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</si>
  <si>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</si>
  <si>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</si>
  <si>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</si>
  <si>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</si>
  <si>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</si>
  <si>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</si>
  <si>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</si>
  <si>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</si>
  <si>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</si>
  <si>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</si>
  <si>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</si>
  <si>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</si>
  <si>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</si>
  <si>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</si>
  <si>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</si>
  <si>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</si>
  <si>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</si>
  <si>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</si>
  <si>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</si>
  <si>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</si>
  <si>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</si>
  <si>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</si>
  <si>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</si>
  <si>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</si>
  <si>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</si>
  <si>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</si>
  <si>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</si>
  <si>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</si>
  <si>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</si>
  <si>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</si>
  <si>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</si>
  <si>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</si>
  <si>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</si>
  <si>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</si>
  <si>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</si>
  <si>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</si>
  <si>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</si>
  <si>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</si>
  <si>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</si>
  <si>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</si>
  <si>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</si>
  <si>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</si>
  <si>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</si>
  <si>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</si>
  <si>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</si>
  <si>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</si>
  <si>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</si>
  <si>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</si>
  <si>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</si>
  <si>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</si>
  <si>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</si>
  <si>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</si>
  <si>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</si>
  <si>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</si>
  <si>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</si>
  <si>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</si>
  <si>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</si>
  <si>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</si>
  <si>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</si>
  <si>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</si>
  <si>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</si>
  <si>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</si>
  <si>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</si>
  <si>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</si>
  <si>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</si>
  <si>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</si>
  <si>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</si>
  <si>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</si>
  <si>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</si>
  <si>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</si>
  <si>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</si>
  <si>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</si>
  <si>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</si>
  <si>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</si>
  <si>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</si>
  <si>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</si>
  <si>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</si>
  <si>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</si>
  <si>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</si>
  <si>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</si>
  <si>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</si>
  <si>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</si>
  <si>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</si>
  <si>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</si>
  <si>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</si>
  <si>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</si>
  <si>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</si>
  <si>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</si>
  <si>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</si>
  <si>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</si>
  <si>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</si>
  <si>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</si>
  <si>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</si>
  <si>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</si>
  <si>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</si>
  <si>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</si>
  <si>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</si>
  <si>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</si>
  <si>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</si>
  <si>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</si>
  <si>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</si>
  <si>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</si>
  <si>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</si>
  <si>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</si>
  <si>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</si>
  <si>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</si>
  <si>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</si>
  <si>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</si>
  <si>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</si>
  <si>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</si>
  <si>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</si>
  <si>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</si>
  <si>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</si>
  <si>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</si>
  <si>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</si>
  <si>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</si>
  <si>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</si>
  <si>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</si>
  <si>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</si>
  <si>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</si>
  <si>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</si>
  <si>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</si>
  <si>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</si>
  <si>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</si>
  <si>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</si>
  <si>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</si>
  <si>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</si>
  <si>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</si>
  <si>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</si>
  <si>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</si>
  <si>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</si>
  <si>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</si>
  <si>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</si>
  <si>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</si>
  <si>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</si>
  <si>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</si>
  <si>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</si>
  <si>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</si>
  <si>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</si>
  <si>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</si>
  <si>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</si>
  <si>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</si>
  <si>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</si>
  <si>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</si>
  <si>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</si>
  <si>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</si>
  <si>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</si>
  <si>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</si>
  <si>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</si>
  <si>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</si>
  <si>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</si>
  <si>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</si>
  <si>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</si>
  <si>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</si>
  <si>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</si>
  <si>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</si>
  <si>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</si>
  <si>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</si>
  <si>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</si>
  <si>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</si>
  <si>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</si>
  <si>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</si>
  <si>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</si>
  <si>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</si>
  <si>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</si>
  <si>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</si>
  <si>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</si>
  <si>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</si>
  <si>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</si>
  <si>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</si>
  <si>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</si>
  <si>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</si>
  <si>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</si>
  <si>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</si>
  <si>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</si>
  <si>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</si>
  <si>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</si>
  <si>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</si>
  <si>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</si>
  <si>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</si>
  <si>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</si>
  <si>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</si>
  <si>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</si>
  <si>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</si>
  <si>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</si>
  <si>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</si>
  <si>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</si>
  <si>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</si>
  <si>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</si>
  <si>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</si>
  <si>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</si>
  <si>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</si>
  <si>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</si>
  <si>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</si>
  <si>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</si>
  <si>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</si>
  <si>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</si>
  <si>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</si>
  <si>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</si>
  <si>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</si>
  <si>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</si>
  <si>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</si>
  <si>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</si>
  <si>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</si>
  <si>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</si>
  <si>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</si>
  <si>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</si>
  <si>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</si>
  <si>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</si>
  <si>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</si>
  <si>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</si>
  <si>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</si>
  <si>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</si>
  <si>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</si>
  <si>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</si>
  <si>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</si>
  <si>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</si>
  <si>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</si>
  <si>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</si>
  <si>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</si>
  <si>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</si>
  <si>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</si>
  <si>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</si>
  <si>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</si>
  <si>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</si>
  <si>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</si>
  <si>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</si>
  <si>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</si>
  <si>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</si>
  <si>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</si>
  <si>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</si>
  <si>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</si>
  <si>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</si>
  <si>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</si>
  <si>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</si>
  <si>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</si>
  <si>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</si>
  <si>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</si>
  <si>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</si>
  <si>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</si>
  <si>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</si>
  <si>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</si>
  <si>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</si>
  <si>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</si>
  <si>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</si>
  <si>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</si>
  <si>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</si>
  <si>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</si>
  <si>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</si>
  <si>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</si>
  <si>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</si>
  <si>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</si>
  <si>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</si>
  <si>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</si>
  <si>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</si>
  <si>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</si>
  <si>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</si>
  <si>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</si>
  <si>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</si>
  <si>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</si>
  <si>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</si>
  <si>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</si>
  <si>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</si>
  <si>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</si>
  <si>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</si>
  <si>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</si>
  <si>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</si>
  <si>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</si>
  <si>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</si>
  <si>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</si>
  <si>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</si>
  <si>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</si>
  <si>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</si>
  <si>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</si>
  <si>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</si>
  <si>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</si>
  <si>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</si>
  <si>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</si>
  <si>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</si>
  <si>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</si>
  <si>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</si>
  <si>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</si>
  <si>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</si>
  <si>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</si>
  <si>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</si>
  <si>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</si>
  <si>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</si>
  <si>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</si>
  <si>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</si>
  <si>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</si>
  <si>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</si>
  <si>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</si>
  <si>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</si>
  <si>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</si>
  <si>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</si>
  <si>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</si>
  <si>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</si>
  <si>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</si>
  <si>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</si>
  <si>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</si>
  <si>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</si>
  <si>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</si>
  <si>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</si>
  <si>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</si>
  <si>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</si>
  <si>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</si>
  <si>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</si>
  <si>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</si>
  <si>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</si>
  <si>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</si>
  <si>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</si>
  <si>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</si>
  <si>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</si>
  <si>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</si>
  <si>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</si>
  <si>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</si>
  <si>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</si>
  <si>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</si>
  <si>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</si>
  <si>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</si>
  <si>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</si>
  <si>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</si>
  <si>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</si>
  <si>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</si>
  <si>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</si>
  <si>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</si>
  <si>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</si>
  <si>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</si>
  <si>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</si>
  <si>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</si>
  <si>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</si>
  <si>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</si>
  <si>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</si>
  <si>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</si>
  <si>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</si>
  <si>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</si>
  <si>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</si>
  <si>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</si>
  <si>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</si>
  <si>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</si>
  <si>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</si>
  <si>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</si>
  <si>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</si>
  <si>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</si>
  <si>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</si>
  <si>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</si>
  <si>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</si>
  <si>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</si>
  <si>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</si>
  <si>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</si>
  <si>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</si>
  <si>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</si>
  <si>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</si>
  <si>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</si>
  <si>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</si>
  <si>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</si>
  <si>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</si>
  <si>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</si>
  <si>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</si>
  <si>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</si>
  <si>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</si>
  <si>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</si>
  <si>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</si>
  <si>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</si>
  <si>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</si>
  <si>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</si>
  <si>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</si>
  <si>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</si>
  <si>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</si>
  <si>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</si>
  <si>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</si>
  <si>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</si>
  <si>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</si>
  <si>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</si>
  <si>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</si>
  <si>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</si>
  <si>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</si>
  <si>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</si>
  <si>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</si>
  <si>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</si>
  <si>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</si>
  <si>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</si>
  <si>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</si>
  <si>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</si>
  <si>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</si>
  <si>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</si>
  <si>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</si>
  <si>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</si>
  <si>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</si>
  <si>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</si>
  <si>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</si>
  <si>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</si>
  <si>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</si>
  <si>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</si>
  <si>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</si>
  <si>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</si>
  <si>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</si>
  <si>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</si>
  <si>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</si>
  <si>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</si>
  <si>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</si>
  <si>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</si>
  <si>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</si>
  <si>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</si>
  <si>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</si>
  <si>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</si>
  <si>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</si>
  <si>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</si>
  <si>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</si>
  <si>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</si>
  <si>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</si>
  <si>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</si>
  <si>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</si>
  <si>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</si>
  <si>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</si>
  <si>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</si>
  <si>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</si>
  <si>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</si>
  <si>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</si>
  <si>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</si>
  <si>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</si>
  <si>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</si>
  <si>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</si>
  <si>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</si>
  <si>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</si>
  <si>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</si>
  <si>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</si>
  <si>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</si>
  <si>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</si>
  <si>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</si>
  <si>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</si>
  <si>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</si>
  <si>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</si>
  <si>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</si>
  <si>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</si>
  <si>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</si>
  <si>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</si>
  <si>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</si>
  <si>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</si>
  <si>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</si>
  <si>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</si>
  <si>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</si>
  <si>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</si>
  <si>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</si>
  <si>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</si>
  <si>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</si>
  <si>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</si>
  <si>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</si>
  <si>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</si>
  <si>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</si>
  <si>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</si>
  <si>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</si>
  <si>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</si>
  <si>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</si>
  <si>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</si>
  <si>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</si>
  <si>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</si>
  <si>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</si>
  <si>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</si>
  <si>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</si>
  <si>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</si>
  <si>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</si>
  <si>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</si>
  <si>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</si>
  <si>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</si>
  <si>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</si>
  <si>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</si>
  <si>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</si>
  <si>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</si>
  <si>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</si>
  <si>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</si>
  <si>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</si>
  <si>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</si>
  <si>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</si>
  <si>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</si>
  <si>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</si>
  <si>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</si>
  <si>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</si>
  <si>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</si>
  <si>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</si>
  <si>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</si>
  <si>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</si>
  <si>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</si>
  <si>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</si>
  <si>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</si>
  <si>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</si>
  <si>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</si>
  <si>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</si>
  <si>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</si>
  <si>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</si>
  <si>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</si>
  <si>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</si>
  <si>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</si>
  <si>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</si>
  <si>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</si>
  <si>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</si>
  <si>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</si>
  <si>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</si>
  <si>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</si>
  <si>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</si>
  <si>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</si>
  <si>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</si>
  <si>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</si>
  <si>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</si>
  <si>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</si>
  <si>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</si>
  <si>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</si>
  <si>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</si>
  <si>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</si>
  <si>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</si>
  <si>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</si>
  <si>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</si>
  <si>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</si>
  <si>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</si>
  <si>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</si>
  <si>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</si>
  <si>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</si>
  <si>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</si>
  <si>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</si>
  <si>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</si>
  <si>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</si>
  <si>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</si>
  <si>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</si>
  <si>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</si>
  <si>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</si>
  <si>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</si>
  <si>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</si>
  <si>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</si>
  <si>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</si>
  <si>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</si>
  <si>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</si>
  <si>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</si>
  <si>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</si>
  <si>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</si>
  <si>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</si>
  <si>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</si>
  <si>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</si>
  <si>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</si>
  <si>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</si>
  <si>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</si>
  <si>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</si>
  <si>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</si>
  <si>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</si>
  <si>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</si>
  <si>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</si>
  <si>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</si>
  <si>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</si>
  <si>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</si>
  <si>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</si>
  <si>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</si>
  <si>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</si>
  <si>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</si>
  <si>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</si>
  <si>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</si>
  <si>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</si>
  <si>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</si>
  <si>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</si>
  <si>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</si>
  <si>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</si>
  <si>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</si>
  <si>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</si>
  <si>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</si>
  <si>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</si>
  <si>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</si>
  <si>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</si>
  <si>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</si>
  <si>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</si>
  <si>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</si>
  <si>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</si>
  <si>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</si>
  <si>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</si>
  <si>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</si>
  <si>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</si>
  <si>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</si>
  <si>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</si>
  <si>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</si>
  <si>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</si>
  <si>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</si>
  <si>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</si>
  <si>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</si>
  <si>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</si>
  <si>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</si>
  <si>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</si>
  <si>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</si>
  <si>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</si>
  <si>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</si>
  <si>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</si>
  <si>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</si>
  <si>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</si>
  <si>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</si>
  <si>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</si>
  <si>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</si>
  <si>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</si>
  <si>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</si>
  <si>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</si>
  <si>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</si>
  <si>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</si>
  <si>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</si>
  <si>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</si>
  <si>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</si>
  <si>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</si>
  <si>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</si>
  <si>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</si>
  <si>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</si>
  <si>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</si>
  <si>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</si>
  <si>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</si>
  <si>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</si>
  <si>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</si>
  <si>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</si>
  <si>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</si>
  <si>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</si>
  <si>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</si>
  <si>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</si>
  <si>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</si>
  <si>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</si>
  <si>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</si>
  <si>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</si>
  <si>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</si>
  <si>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</si>
  <si>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</si>
  <si>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</si>
  <si>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</si>
  <si>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</si>
  <si>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</si>
  <si>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</si>
  <si>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</si>
  <si>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</si>
  <si>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</si>
  <si>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</si>
  <si>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</si>
  <si>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</si>
  <si>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</si>
  <si>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</si>
  <si>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</si>
  <si>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</si>
  <si>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</si>
  <si>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</si>
  <si>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</si>
  <si>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</si>
  <si>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</si>
  <si>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</si>
  <si>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</si>
  <si>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</si>
  <si>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</si>
  <si>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</si>
  <si>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</si>
  <si>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</si>
  <si>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</si>
  <si>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</si>
  <si>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</si>
  <si>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</si>
  <si>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</si>
  <si>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</si>
  <si>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</si>
  <si>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</si>
  <si>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</si>
  <si>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</si>
  <si>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</si>
  <si>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</si>
  <si>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</si>
  <si>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</si>
  <si>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</si>
  <si>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</si>
  <si>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</si>
  <si>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</si>
  <si>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</si>
  <si>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</si>
  <si>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</si>
  <si>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</si>
  <si>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</si>
  <si>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</si>
  <si>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</si>
  <si>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</si>
  <si>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</si>
  <si>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</si>
  <si>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</si>
  <si>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</si>
  <si>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</si>
  <si>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</si>
  <si>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</si>
  <si>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</si>
  <si>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</si>
  <si>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</si>
  <si>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</si>
  <si>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</si>
  <si>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</si>
  <si>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</si>
  <si>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</si>
  <si>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</si>
  <si>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</si>
  <si>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</si>
  <si>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</si>
  <si>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</si>
  <si>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</si>
  <si>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</si>
  <si>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</si>
  <si>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</si>
  <si>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</si>
  <si>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</si>
  <si>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</si>
  <si>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</si>
  <si>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</si>
  <si>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</si>
  <si>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</si>
  <si>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</si>
  <si>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</si>
  <si>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</si>
  <si>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</si>
  <si>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</si>
  <si>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</si>
  <si>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</si>
  <si>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</si>
  <si>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</si>
  <si>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</si>
  <si>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</si>
  <si>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</si>
  <si>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</si>
  <si>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</si>
  <si>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</si>
  <si>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</si>
  <si>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</si>
  <si>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</si>
  <si>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</si>
  <si>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</si>
  <si>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</si>
  <si>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</si>
  <si>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</si>
  <si>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</si>
  <si>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</si>
  <si>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</si>
  <si>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</si>
  <si>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</si>
  <si>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</si>
  <si>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</si>
  <si>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</si>
  <si>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</si>
  <si>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</si>
  <si>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</si>
  <si>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</si>
  <si>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</si>
  <si>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</si>
  <si>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</si>
  <si>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</si>
  <si>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</si>
  <si>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</si>
  <si>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</si>
  <si>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</si>
  <si>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</si>
  <si>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</si>
  <si>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</si>
  <si>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</si>
  <si>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</si>
  <si>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</si>
  <si>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</si>
  <si>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</si>
  <si>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</si>
  <si>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</si>
  <si>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</si>
  <si>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</si>
  <si>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</si>
  <si>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</si>
  <si>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</si>
  <si>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</si>
  <si>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</si>
  <si>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</si>
  <si>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</si>
  <si>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</si>
  <si>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</si>
  <si>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</si>
  <si>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</si>
  <si>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</si>
  <si>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</si>
  <si>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</si>
  <si>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</si>
  <si>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</si>
  <si>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</si>
  <si>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</si>
  <si>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</si>
  <si>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</si>
  <si>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</si>
  <si>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</si>
  <si>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</si>
  <si>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</si>
  <si>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</si>
  <si>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</si>
  <si>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</si>
  <si>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</si>
  <si>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</si>
  <si>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</si>
  <si>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</si>
  <si>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</si>
  <si>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</si>
  <si>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</si>
  <si>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</si>
  <si>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</si>
  <si>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</si>
  <si>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</si>
  <si>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</si>
  <si>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</si>
  <si>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</si>
  <si>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</si>
  <si>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</si>
  <si>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</si>
  <si>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</si>
  <si>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</si>
  <si>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</si>
  <si>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</si>
  <si>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</si>
  <si>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</si>
  <si>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</si>
  <si>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</si>
  <si>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</si>
  <si>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</si>
  <si>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</si>
  <si>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</si>
  <si>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</si>
  <si>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</si>
  <si>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</si>
  <si>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</si>
  <si>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</si>
  <si>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</si>
  <si>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</si>
  <si>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</si>
  <si>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</si>
  <si>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</si>
  <si>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</si>
  <si>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</si>
  <si>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</si>
  <si>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</si>
  <si>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</si>
  <si>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</si>
  <si>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</si>
  <si>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</si>
  <si>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</si>
  <si>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</si>
  <si>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</si>
  <si>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</si>
  <si>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</si>
  <si>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</si>
  <si>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</si>
  <si>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</si>
  <si>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</si>
  <si>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</si>
  <si>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</si>
  <si>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</si>
  <si>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</si>
  <si>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</si>
  <si>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</si>
  <si>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</si>
  <si>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</si>
  <si>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</si>
  <si>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</si>
  <si>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</si>
  <si>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</si>
  <si>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</si>
  <si>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</si>
  <si>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</si>
  <si>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</si>
  <si>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</si>
  <si>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</si>
  <si>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</si>
  <si>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</si>
  <si>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</si>
  <si>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</si>
  <si>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</si>
  <si>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</si>
  <si>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</si>
  <si>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</si>
  <si>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</si>
  <si>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</si>
  <si>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</si>
  <si>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</si>
  <si>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</si>
  <si>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</si>
  <si>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</si>
  <si>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</si>
  <si>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</si>
  <si>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</si>
  <si>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</si>
  <si>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</si>
  <si>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</si>
  <si>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</si>
  <si>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</si>
  <si>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</si>
  <si>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</si>
  <si>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</si>
  <si>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</si>
  <si>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</si>
  <si>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</si>
  <si>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</si>
  <si>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</si>
  <si>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</si>
  <si>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</si>
  <si>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</si>
  <si>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</si>
  <si>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</si>
  <si>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</si>
  <si>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</si>
  <si>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</si>
  <si>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</si>
  <si>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</si>
  <si>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</si>
  <si>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</si>
  <si>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</si>
  <si>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</si>
  <si>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</si>
  <si>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</si>
  <si>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</si>
  <si>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</si>
  <si>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</si>
  <si>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</si>
  <si>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</si>
  <si>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</si>
  <si>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</si>
  <si>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</si>
  <si>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</si>
  <si>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</si>
  <si>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</si>
  <si>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</si>
  <si>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</si>
  <si>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</si>
  <si>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</si>
  <si>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</si>
  <si>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</si>
  <si>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</si>
  <si>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</si>
  <si>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</si>
  <si>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</si>
  <si>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</si>
  <si>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</si>
  <si>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</si>
  <si>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</si>
  <si>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</si>
  <si>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</si>
  <si>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</si>
  <si>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</si>
  <si>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</si>
  <si>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</si>
  <si>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</si>
  <si>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</si>
  <si>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</si>
  <si>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</si>
  <si>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</si>
  <si>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</si>
  <si>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</si>
  <si>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</si>
  <si>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</si>
  <si>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</si>
  <si>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</si>
  <si>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</si>
  <si>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</si>
  <si>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</si>
  <si>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</si>
  <si>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</si>
  <si>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</si>
  <si>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</si>
  <si>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</si>
  <si>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</si>
  <si>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</si>
  <si>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</si>
  <si>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</si>
  <si>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</si>
  <si>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</si>
  <si>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</si>
  <si>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</si>
  <si>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</si>
  <si>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</si>
  <si>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</si>
  <si>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</si>
  <si>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</si>
  <si>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</si>
  <si>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</si>
  <si>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</si>
  <si>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</si>
  <si>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</si>
  <si>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</si>
  <si>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</si>
  <si>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</si>
  <si>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</si>
  <si>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</si>
  <si>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</si>
  <si>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</si>
  <si>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</si>
  <si>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</si>
  <si>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</si>
  <si>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</si>
  <si>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</si>
  <si>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</si>
  <si>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</si>
  <si>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</si>
  <si>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</si>
  <si>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</si>
  <si>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</si>
  <si>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</si>
  <si>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</si>
  <si>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</si>
  <si>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</si>
  <si>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</si>
  <si>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</si>
  <si>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</si>
  <si>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</si>
  <si>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</si>
  <si>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</si>
  <si>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</si>
  <si>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</si>
  <si>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</si>
  <si>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</si>
  <si>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</si>
  <si>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</si>
  <si>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</si>
  <si>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</si>
  <si>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</si>
  <si>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</si>
  <si>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</si>
  <si>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</si>
  <si>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</si>
  <si>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</si>
  <si>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</si>
  <si>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</si>
  <si>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</si>
  <si>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</si>
  <si>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</si>
  <si>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</si>
  <si>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</si>
  <si>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</si>
  <si>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</si>
  <si>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</si>
  <si>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</si>
  <si>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</si>
  <si>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</si>
  <si>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</si>
  <si>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</si>
  <si>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</si>
  <si>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</si>
  <si>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</si>
  <si>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</si>
  <si>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</si>
  <si>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</si>
  <si>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</si>
  <si>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</si>
  <si>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</si>
  <si>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</si>
  <si>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</si>
  <si>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</si>
  <si>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</si>
  <si>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</si>
  <si>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</si>
  <si>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</si>
  <si>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</si>
  <si>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</si>
  <si>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</si>
  <si>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</si>
  <si>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</si>
  <si>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</si>
  <si>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</si>
  <si>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</si>
  <si>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</si>
  <si>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</si>
  <si>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</si>
  <si>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</si>
  <si>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</si>
  <si>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</si>
  <si>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</si>
  <si>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</si>
  <si>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</si>
  <si>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</si>
  <si>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</si>
  <si>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</si>
  <si>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</si>
  <si>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</si>
  <si>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</si>
  <si>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</si>
  <si>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</si>
  <si>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</si>
  <si>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</si>
  <si>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</si>
  <si>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</si>
  <si>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</si>
  <si>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</si>
  <si>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</si>
  <si>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</si>
  <si>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</si>
  <si>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</si>
  <si>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</si>
  <si>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</si>
  <si>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</si>
  <si>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</si>
  <si>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</si>
  <si>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</si>
  <si>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</si>
  <si>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</si>
  <si>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</si>
  <si>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</si>
  <si>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</si>
  <si>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</si>
  <si>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</si>
  <si>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</si>
  <si>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</si>
  <si>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</si>
  <si>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</si>
  <si>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</si>
  <si>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</si>
  <si>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</si>
  <si>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</si>
  <si>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</si>
  <si>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</si>
  <si>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</si>
  <si>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</si>
  <si>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</si>
  <si>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</si>
  <si>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</si>
  <si>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</si>
  <si>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</si>
  <si>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</si>
  <si>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</si>
  <si>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</si>
  <si>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</si>
  <si>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</si>
  <si>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</si>
  <si>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</si>
  <si>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</si>
  <si>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</si>
  <si>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</si>
  <si>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</si>
  <si>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</si>
  <si>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</si>
  <si>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</si>
  <si>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</si>
  <si>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</si>
  <si>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</si>
  <si>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</si>
  <si>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</si>
  <si>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</si>
  <si>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</si>
  <si>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</si>
  <si>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</si>
  <si>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</si>
  <si>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</si>
  <si>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</si>
  <si>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</si>
  <si>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</si>
  <si>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</si>
  <si>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</si>
  <si>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</si>
  <si>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</si>
  <si>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</si>
  <si>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</si>
  <si>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</si>
  <si>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</si>
  <si>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</si>
  <si>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</si>
  <si>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</si>
  <si>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</si>
  <si>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</si>
  <si>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</si>
  <si>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</si>
  <si>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</si>
  <si>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</si>
  <si>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</si>
  <si>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</si>
  <si>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</si>
  <si>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</si>
  <si>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</si>
  <si>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</si>
  <si>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</si>
  <si>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</si>
  <si>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</si>
  <si>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</si>
  <si>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</si>
  <si>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</si>
  <si>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</si>
  <si>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</si>
  <si>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</si>
  <si>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</si>
  <si>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</si>
  <si>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</si>
  <si>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</si>
  <si>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</si>
  <si>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</si>
  <si>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</si>
  <si>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</si>
  <si>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</si>
  <si>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</si>
  <si>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</si>
  <si>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</si>
  <si>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</si>
  <si>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</si>
  <si>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</si>
  <si>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</si>
  <si>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</si>
  <si>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</si>
  <si>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</si>
  <si>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</si>
  <si>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</si>
  <si>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</si>
  <si>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</si>
  <si>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</si>
  <si>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</si>
  <si>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</si>
  <si>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</si>
  <si>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</si>
  <si>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</si>
  <si>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</si>
  <si>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</si>
  <si>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</si>
  <si>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</si>
  <si>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</si>
  <si>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</si>
  <si>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</si>
  <si>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</si>
  <si>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</si>
  <si>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</si>
  <si>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</si>
  <si>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</si>
  <si>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</si>
  <si>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</si>
  <si>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</si>
  <si>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</si>
  <si>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</si>
  <si>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</si>
  <si>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</si>
  <si>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</si>
  <si>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</si>
  <si>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</si>
  <si>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</si>
  <si>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</si>
  <si>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</si>
  <si>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</si>
  <si>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</si>
  <si>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</si>
  <si>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</si>
  <si>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</si>
  <si>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</si>
  <si>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</si>
  <si>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</si>
  <si>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</si>
  <si>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</si>
  <si>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</si>
  <si>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</si>
  <si>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</si>
  <si>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</si>
  <si>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</si>
  <si>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</si>
  <si>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</si>
  <si>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</si>
  <si>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</si>
  <si>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</si>
  <si>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</si>
  <si>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</si>
  <si>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</si>
  <si>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</si>
  <si>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</si>
  <si>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</si>
  <si>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</si>
  <si>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</si>
  <si>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</si>
  <si>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</si>
  <si>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</si>
  <si>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</si>
  <si>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</si>
  <si>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</si>
  <si>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</si>
  <si>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</si>
  <si>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</si>
  <si>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</si>
  <si>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</si>
  <si>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</si>
  <si>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</si>
  <si>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</si>
  <si>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</si>
  <si>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</si>
  <si>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</si>
  <si>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</si>
  <si>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</si>
  <si>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</si>
  <si>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</si>
  <si>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</si>
  <si>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</si>
  <si>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</si>
  <si>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</si>
  <si>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</si>
  <si>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</si>
  <si>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</si>
  <si>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</si>
  <si>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</si>
  <si>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</si>
  <si>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</si>
  <si>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</si>
  <si>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</si>
  <si>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</si>
  <si>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</si>
  <si>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</si>
  <si>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</si>
  <si>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</si>
  <si>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</si>
  <si>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</si>
  <si>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</si>
  <si>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</si>
  <si>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</si>
  <si>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</si>
  <si>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</si>
  <si>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</si>
  <si>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</si>
  <si>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</si>
  <si>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</si>
  <si>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</si>
  <si>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</si>
  <si>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</si>
  <si>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</si>
  <si>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</si>
  <si>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</si>
  <si>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</si>
  <si>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</si>
  <si>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</si>
  <si>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</si>
  <si>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</si>
  <si>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</si>
  <si>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</si>
  <si>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</si>
  <si>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</si>
  <si>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</si>
  <si>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</si>
  <si>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</si>
  <si>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</si>
  <si>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</si>
  <si>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</si>
  <si>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</si>
  <si>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</si>
  <si>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</si>
  <si>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</si>
  <si>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</si>
  <si>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</si>
  <si>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</si>
  <si>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</si>
  <si>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</si>
  <si>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</si>
  <si>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</si>
  <si>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</si>
  <si>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</si>
  <si>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</si>
  <si>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</si>
  <si>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</si>
  <si>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</si>
  <si>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</si>
  <si>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</si>
  <si>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</si>
  <si>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</si>
  <si>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</si>
  <si>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</si>
  <si>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</si>
  <si>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</si>
  <si>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</si>
  <si>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</si>
  <si>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</si>
  <si>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</si>
  <si>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</si>
  <si>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</si>
  <si>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</si>
  <si>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</si>
  <si>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</si>
  <si>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</si>
  <si>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</si>
  <si>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</si>
  <si>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</si>
  <si>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</si>
  <si>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</si>
  <si>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</si>
  <si>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</si>
  <si>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</si>
  <si>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</si>
  <si>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</si>
  <si>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</si>
  <si>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</si>
  <si>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</si>
  <si>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</si>
  <si>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</si>
  <si>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</si>
  <si>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</si>
  <si>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</si>
  <si>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</si>
  <si>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</si>
  <si>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</si>
  <si>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</si>
  <si>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</si>
  <si>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</si>
  <si>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</si>
  <si>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</si>
  <si>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</si>
  <si>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</si>
  <si>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</si>
  <si>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</si>
  <si>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</si>
  <si>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</si>
  <si>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</si>
  <si>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</si>
  <si>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</si>
  <si>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</si>
  <si>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</si>
  <si>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</si>
  <si>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</si>
  <si>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</si>
  <si>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</si>
  <si>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</si>
  <si>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</si>
  <si>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</si>
  <si>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</si>
  <si>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</si>
  <si>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</si>
  <si>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</si>
  <si>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</si>
  <si>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</si>
  <si>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</si>
  <si>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</si>
  <si>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</si>
  <si>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</si>
  <si>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</si>
  <si>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</si>
  <si>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</si>
  <si>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</si>
  <si>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</si>
  <si>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</si>
  <si>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</si>
  <si>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</si>
  <si>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</si>
  <si>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</si>
  <si>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</si>
  <si>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</si>
  <si>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</si>
  <si>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</si>
  <si>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</si>
  <si>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</si>
  <si>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</si>
  <si>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</si>
  <si>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</si>
  <si>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</si>
  <si>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</si>
  <si>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</si>
  <si>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</si>
  <si>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</si>
  <si>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</si>
  <si>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</si>
  <si>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</si>
  <si>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</si>
  <si>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</si>
  <si>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</si>
  <si>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</si>
  <si>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</si>
  <si>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</si>
  <si>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</si>
  <si>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</si>
  <si>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</si>
  <si>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</si>
  <si>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</si>
  <si>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</si>
  <si>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</si>
  <si>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</si>
  <si>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</si>
  <si>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</si>
  <si>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</si>
  <si>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</si>
  <si>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</si>
  <si>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</si>
  <si>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</si>
  <si>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</si>
  <si>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</si>
  <si>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</si>
  <si>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</si>
  <si>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</si>
  <si>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</si>
  <si>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</si>
  <si>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</si>
  <si>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</si>
  <si>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</si>
  <si>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</si>
  <si>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</si>
  <si>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</si>
  <si>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</si>
  <si>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</si>
  <si>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</si>
  <si>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</si>
  <si>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</si>
  <si>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</si>
  <si>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</si>
  <si>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</si>
  <si>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</si>
  <si>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</si>
  <si>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</si>
  <si>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</si>
  <si>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</si>
  <si>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</si>
  <si>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</si>
  <si>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</si>
  <si>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</si>
  <si>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</si>
  <si>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</si>
  <si>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</si>
  <si>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</si>
  <si>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</si>
  <si>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</si>
  <si>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</si>
  <si>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</si>
  <si>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</si>
  <si>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</si>
  <si>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</si>
  <si>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</si>
  <si>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</si>
  <si>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</si>
  <si>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</si>
  <si>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</si>
  <si>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</si>
  <si>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</si>
  <si>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</si>
  <si>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</si>
  <si>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</si>
  <si>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</si>
  <si>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</si>
  <si>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</si>
  <si>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</si>
  <si>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</si>
  <si>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</si>
  <si>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</si>
  <si>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</si>
  <si>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</si>
  <si>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</si>
  <si>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</si>
  <si>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</si>
  <si>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</si>
  <si>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</si>
  <si>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</si>
  <si>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</si>
  <si>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</si>
  <si>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</si>
  <si>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</si>
  <si>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</si>
  <si>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</si>
  <si>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</si>
  <si>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</si>
  <si>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</si>
  <si>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</si>
  <si>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</si>
  <si>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</si>
  <si>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</si>
  <si>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</si>
  <si>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</si>
  <si>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</si>
  <si>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</si>
  <si>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</si>
  <si>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</si>
  <si>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</si>
  <si>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</si>
  <si>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</si>
  <si>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</si>
  <si>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</si>
  <si>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</si>
  <si>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</si>
  <si>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</si>
  <si>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</si>
  <si>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</si>
  <si>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</si>
  <si>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</si>
  <si>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</si>
  <si>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</si>
  <si>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</si>
  <si>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</si>
  <si>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</si>
  <si>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</si>
  <si>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</si>
  <si>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</si>
  <si>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</si>
  <si>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</si>
  <si>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</si>
  <si>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</si>
  <si>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</si>
  <si>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</si>
  <si>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</si>
  <si>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</si>
  <si>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</si>
  <si>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</si>
  <si>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</si>
  <si>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</si>
  <si>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</si>
  <si>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</si>
  <si>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</si>
  <si>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</si>
  <si>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</si>
  <si>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</si>
  <si>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</si>
  <si>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</si>
  <si>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</si>
  <si>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</si>
  <si>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</si>
  <si>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</si>
  <si>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</si>
  <si>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</si>
  <si>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</si>
  <si>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</si>
  <si>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</si>
  <si>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</si>
  <si>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</si>
  <si>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</si>
  <si>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</si>
  <si>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</si>
  <si>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</si>
  <si>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</si>
  <si>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</si>
  <si>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</si>
  <si>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</si>
  <si>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</si>
  <si>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</si>
  <si>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</si>
  <si>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</si>
  <si>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</si>
  <si>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</si>
  <si>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</si>
  <si>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</si>
  <si>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</si>
  <si>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</si>
  <si>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</si>
  <si>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</si>
  <si>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</si>
  <si>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</si>
  <si>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</si>
  <si>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</si>
  <si>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</si>
  <si>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</si>
  <si>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</si>
  <si>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</si>
  <si>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</si>
  <si>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</si>
  <si>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</si>
  <si>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</si>
  <si>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</si>
  <si>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</si>
  <si>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</si>
  <si>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</si>
  <si>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</si>
  <si>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</si>
  <si>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</si>
  <si>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</si>
  <si>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</si>
  <si>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</si>
  <si>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</si>
  <si>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</si>
  <si>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</si>
  <si>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</si>
  <si>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</si>
  <si>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</si>
  <si>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</si>
  <si>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</si>
  <si>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</si>
  <si>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</si>
  <si>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</si>
  <si>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</si>
  <si>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</si>
  <si>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</si>
  <si>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</si>
  <si>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</si>
  <si>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</si>
  <si>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</si>
  <si>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</si>
  <si>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</si>
  <si>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</si>
  <si>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</si>
  <si>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</si>
  <si>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</si>
  <si>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</si>
  <si>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</si>
  <si>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</si>
  <si>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</si>
  <si>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</si>
  <si>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</si>
  <si>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</si>
  <si>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</si>
  <si>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</si>
  <si>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</si>
  <si>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</si>
  <si>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</si>
  <si>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</si>
  <si>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</si>
  <si>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</si>
  <si>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</si>
  <si>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</si>
  <si>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</si>
  <si>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</si>
  <si>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</si>
  <si>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</si>
  <si>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</si>
  <si>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</si>
  <si>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</si>
  <si>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</si>
  <si>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</si>
  <si>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</si>
  <si>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</si>
  <si>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</si>
  <si>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</si>
  <si>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</si>
  <si>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</si>
  <si>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</si>
  <si>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</si>
  <si>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</si>
  <si>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</si>
  <si>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</si>
  <si>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</si>
  <si>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</si>
  <si>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</si>
  <si>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</si>
  <si>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</si>
  <si>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</si>
  <si>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</si>
  <si>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</si>
  <si>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</si>
  <si>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</si>
  <si>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</si>
  <si>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</si>
  <si>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</si>
  <si>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</si>
  <si>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</si>
  <si>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</si>
  <si>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</si>
  <si>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</si>
  <si>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</si>
  <si>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</si>
  <si>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</si>
  <si>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</si>
  <si>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</si>
  <si>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</si>
  <si>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</si>
  <si>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</si>
  <si>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</si>
  <si>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</si>
  <si>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</si>
  <si>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</si>
  <si>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</si>
  <si>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</si>
  <si>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</si>
  <si>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</si>
  <si>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</si>
  <si>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</si>
  <si>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</si>
  <si>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</si>
  <si>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</si>
  <si>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</si>
  <si>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</si>
  <si>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</si>
  <si>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</si>
  <si>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</si>
  <si>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</si>
  <si>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</si>
  <si>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</si>
  <si>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</si>
  <si>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</si>
  <si>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</si>
  <si>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</si>
  <si>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</si>
  <si>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</si>
  <si>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</si>
  <si>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</si>
  <si>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</si>
  <si>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</si>
  <si>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</si>
  <si>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</si>
  <si>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</si>
  <si>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</si>
  <si>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</si>
  <si>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</si>
  <si>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</si>
  <si>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</si>
  <si>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</si>
  <si>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</si>
  <si>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</si>
  <si>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</si>
  <si>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</si>
  <si>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</si>
  <si>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</si>
  <si>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</si>
  <si>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</si>
  <si>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</si>
  <si>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</si>
  <si>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</si>
  <si>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</si>
  <si>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</si>
  <si>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</si>
  <si>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</si>
  <si>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</si>
  <si>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</si>
  <si>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</si>
  <si>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</si>
  <si>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</si>
  <si>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</si>
  <si>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</si>
  <si>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</si>
  <si>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</si>
  <si>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</si>
  <si>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</si>
  <si>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</si>
  <si>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</si>
  <si>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</si>
  <si>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</si>
  <si>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</si>
  <si>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</si>
  <si>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</si>
  <si>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</si>
  <si>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</si>
  <si>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</si>
  <si>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</si>
  <si>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</si>
  <si>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</si>
  <si>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</si>
  <si>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</si>
  <si>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</si>
  <si>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</si>
  <si>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</si>
  <si>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</si>
  <si>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</si>
  <si>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</si>
  <si>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</si>
  <si>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</si>
  <si>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</si>
  <si>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</si>
  <si>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</si>
  <si>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</si>
  <si>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</si>
  <si>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</si>
  <si>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</si>
  <si>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</si>
  <si>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</si>
  <si>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</si>
  <si>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</si>
  <si>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</si>
  <si>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</si>
  <si>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</si>
  <si>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</si>
  <si>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</si>
  <si>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</si>
  <si>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</si>
  <si>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</si>
  <si>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</si>
  <si>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</si>
  <si>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</si>
  <si>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</si>
  <si>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</si>
  <si>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</si>
  <si>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</si>
  <si>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</si>
  <si>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</si>
  <si>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</si>
  <si>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</si>
  <si>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</si>
  <si>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</si>
  <si>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</si>
  <si>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</si>
  <si>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</si>
  <si>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</si>
  <si>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</si>
  <si>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</si>
  <si>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</si>
  <si>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</si>
  <si>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</si>
  <si>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</si>
  <si>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</si>
  <si>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</si>
  <si>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</si>
  <si>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</si>
  <si>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</si>
  <si>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</si>
  <si>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</si>
  <si>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</si>
  <si>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</si>
  <si>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</si>
  <si>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</si>
  <si>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</si>
  <si>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</si>
  <si>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</si>
  <si>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</si>
  <si>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</si>
  <si>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</si>
  <si>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</si>
  <si>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</si>
  <si>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</si>
  <si>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</si>
  <si>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</si>
  <si>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</si>
  <si>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</si>
  <si>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</si>
  <si>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</si>
  <si>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</si>
  <si>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</si>
  <si>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</si>
  <si>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</si>
  <si>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</si>
  <si>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</si>
  <si>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</si>
  <si>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</si>
  <si>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</si>
  <si>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</si>
  <si>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</si>
  <si>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</si>
  <si>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</si>
  <si>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</si>
  <si>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</si>
  <si>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</si>
  <si>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</si>
  <si>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</si>
  <si>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</si>
  <si>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</si>
  <si>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</si>
  <si>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</si>
  <si>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</si>
  <si>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</si>
  <si>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</si>
  <si>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</si>
  <si>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</si>
  <si>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</si>
  <si>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</si>
  <si>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</si>
  <si>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</si>
  <si>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</si>
  <si>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</si>
  <si>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</si>
  <si>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</si>
  <si>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</si>
  <si>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</si>
  <si>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</si>
  <si>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</si>
  <si>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</si>
  <si>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</si>
  <si>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</si>
  <si>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</si>
  <si>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</si>
  <si>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</si>
  <si>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</si>
  <si>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</si>
  <si>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</si>
  <si>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</si>
  <si>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</si>
  <si>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</si>
  <si>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</si>
  <si>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</si>
  <si>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</si>
  <si>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</si>
  <si>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</si>
  <si>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</si>
  <si>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</si>
  <si>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</si>
  <si>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</si>
  <si>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</si>
  <si>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</si>
  <si>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</si>
  <si>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</si>
  <si>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</si>
  <si>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</si>
  <si>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</si>
  <si>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</si>
  <si>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</si>
  <si>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</si>
  <si>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</si>
  <si>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</si>
  <si>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</si>
  <si>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</si>
  <si>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</si>
  <si>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</si>
  <si>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</si>
  <si>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</si>
  <si>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</si>
  <si>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</si>
  <si>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</si>
  <si>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</si>
  <si>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</si>
  <si>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</si>
  <si>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</si>
  <si>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</si>
  <si>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</si>
  <si>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</si>
  <si>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</si>
  <si>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</si>
  <si>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</si>
  <si>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</si>
  <si>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</si>
  <si>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</si>
  <si>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</si>
  <si>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</si>
  <si>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</si>
  <si>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</si>
  <si>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</si>
  <si>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</si>
  <si>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</si>
  <si>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</si>
  <si>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</si>
  <si>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</si>
  <si>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</si>
  <si>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</si>
  <si>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</si>
  <si>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</si>
  <si>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</si>
  <si>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</si>
  <si>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</si>
  <si>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</si>
  <si>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</si>
  <si>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</si>
  <si>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</si>
  <si>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</si>
  <si>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</si>
  <si>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</si>
  <si>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</si>
  <si>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</si>
  <si>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</si>
  <si>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</si>
  <si>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</si>
  <si>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</si>
  <si>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</si>
  <si>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</si>
  <si>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</si>
  <si>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EJERCICIO FISCAL 2022</t>
  </si>
  <si>
    <t>ALCALDÍA  TLALPAN</t>
  </si>
  <si>
    <r>
      <t xml:space="preserve">NOMBRE: </t>
    </r>
    <r>
      <rPr>
        <b/>
        <sz val="12"/>
        <color theme="1"/>
        <rFont val="Source Sans Pro"/>
        <family val="2"/>
      </rPr>
      <t>LIC. ALEJANDRA MARTINEZ ARMENTA</t>
    </r>
  </si>
  <si>
    <r>
      <t xml:space="preserve">CARGO: </t>
    </r>
    <r>
      <rPr>
        <b/>
        <sz val="12"/>
        <color theme="1"/>
        <rFont val="Source Sans Pro"/>
        <family val="2"/>
      </rPr>
      <t>DIRECTORA DE COMUNICACIÓN SOCIAL</t>
    </r>
  </si>
  <si>
    <r>
      <t xml:space="preserve">CUENTA DE CORREO INSTITUCIONAL: </t>
    </r>
    <r>
      <rPr>
        <b/>
        <sz val="12"/>
        <color theme="1"/>
        <rFont val="Source Sans Pro"/>
        <family val="2"/>
      </rPr>
      <t>amartineza@tlalpan.cdmx.gob.mx</t>
    </r>
  </si>
  <si>
    <r>
      <t xml:space="preserve">TELÉFONO DE CONTACTO: </t>
    </r>
    <r>
      <rPr>
        <b/>
        <sz val="12"/>
        <color theme="1"/>
        <rFont val="Source Sans Pro"/>
        <family val="2"/>
      </rPr>
      <t>54 83 15 00</t>
    </r>
  </si>
  <si>
    <r>
      <t xml:space="preserve">EXTENSIÓN: </t>
    </r>
    <r>
      <rPr>
        <b/>
        <sz val="12"/>
        <color theme="1"/>
        <rFont val="Source Sans Pro"/>
        <family val="2"/>
      </rPr>
      <t>2214</t>
    </r>
  </si>
  <si>
    <t>(Total de solicitudes de atención a sistemas informáticos atendidas/Total de solicitudes de atención a sistemas informáticos recibidas)*.15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</si>
</sst>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6"/>
      <color theme="1"/>
      <name val="Calibri"/>
      <family val="2"/>
      <scheme val="minor"/>
    </font>
    <font>
      <b/>
      <sz val="12"/>
      <color theme="1"/>
      <name val="Source Sans Pro"/>
      <family val="2"/>
    </font>
    <font>
      <b/>
      <sz val="12"/>
      <name val="Source Sans Pro"/>
      <family val="2"/>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3">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9" fontId="23" fillId="0" borderId="1" xfId="1" applyNumberFormat="1" applyFont="1" applyBorder="1" applyAlignment="1" applyProtection="1">
      <alignment horizontal="center" vertical="center" wrapText="1"/>
      <protection locked="0"/>
    </xf>
    <xf numFmtId="0" fontId="32" fillId="0" borderId="1" xfId="1" applyFont="1" applyBorder="1" applyAlignment="1" applyProtection="1">
      <alignment horizontal="center" vertical="center" wrapText="1"/>
      <protection hidden="1"/>
    </xf>
    <xf numFmtId="0" fontId="32" fillId="0" borderId="1" xfId="1" applyFont="1" applyFill="1" applyBorder="1" applyAlignment="1" applyProtection="1">
      <alignment horizontal="center" vertical="center" wrapText="1"/>
      <protection hidden="1"/>
    </xf>
    <xf numFmtId="0" fontId="31" fillId="0" borderId="1" xfId="1" applyFont="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32" fillId="0" borderId="1" xfId="1" applyFont="1" applyBorder="1" applyAlignment="1" applyProtection="1">
      <alignment horizontal="left"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3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vertical="center"/>
      <protection hidden="1"/>
    </xf>
    <xf numFmtId="0" fontId="20" fillId="4" borderId="0" xfId="0" applyFont="1" applyFill="1" applyBorder="1" applyAlignment="1" applyProtection="1">
      <alignment horizontal="center"/>
      <protection hidden="1"/>
    </xf>
    <xf numFmtId="0" fontId="20" fillId="4" borderId="0" xfId="0" applyFont="1" applyFill="1" applyBorder="1" applyAlignment="1" applyProtection="1">
      <alignment horizontal="center" vertical="center" wrapText="1"/>
      <protection hidden="1"/>
    </xf>
    <xf numFmtId="0" fontId="32" fillId="0" borderId="4" xfId="1" applyFont="1" applyBorder="1" applyAlignment="1" applyProtection="1">
      <alignment horizontal="left" vertical="center" wrapText="1"/>
      <protection hidden="1"/>
    </xf>
    <xf numFmtId="0" fontId="32" fillId="0" borderId="6" xfId="1" applyFont="1" applyBorder="1" applyAlignment="1" applyProtection="1">
      <alignment horizontal="left" vertical="center" wrapText="1"/>
      <protection hidden="1"/>
    </xf>
    <xf numFmtId="0" fontId="32" fillId="0" borderId="5" xfId="1" applyFont="1" applyBorder="1" applyAlignment="1" applyProtection="1">
      <alignment horizontal="left" vertical="center" wrapText="1"/>
      <protection hidden="1"/>
    </xf>
    <xf numFmtId="0" fontId="24" fillId="8" borderId="1" xfId="1" applyFont="1" applyFill="1" applyBorder="1" applyAlignment="1" applyProtection="1">
      <alignment horizontal="center" vertical="center" wrapText="1"/>
      <protection hidden="1"/>
    </xf>
    <xf numFmtId="0" fontId="3" fillId="0" borderId="0" xfId="1" applyFont="1" applyAlignment="1" applyProtection="1">
      <alignment horizontal="center" vertical="top" wrapText="1"/>
      <protection hidden="1"/>
    </xf>
    <xf numFmtId="0" fontId="3" fillId="9" borderId="0" xfId="1" applyFont="1" applyFill="1" applyAlignment="1" applyProtection="1">
      <alignment vertical="top" wrapText="1"/>
      <protection hidden="1"/>
    </xf>
    <xf numFmtId="0" fontId="3" fillId="10" borderId="0" xfId="1" applyFont="1" applyFill="1" applyAlignment="1" applyProtection="1">
      <alignment vertical="top" wrapText="1"/>
      <protection hidden="1"/>
    </xf>
    <xf numFmtId="9" fontId="3" fillId="9" borderId="0" xfId="1" applyNumberFormat="1" applyFont="1" applyFill="1" applyAlignment="1" applyProtection="1">
      <alignment vertical="top" wrapText="1"/>
      <protection hidden="1"/>
    </xf>
    <xf numFmtId="0" fontId="3" fillId="11" borderId="0" xfId="1" applyFont="1" applyFill="1" applyAlignment="1" applyProtection="1">
      <alignment vertical="top" wrapText="1"/>
      <protection hidden="1"/>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2" totalsRowShown="0" headerRowDxfId="12" headerRowBorderDxfId="11" tableBorderDxfId="10" totalsRowBorderDxfId="9">
  <autoFilter ref="A1:C112"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84"/>
  <sheetViews>
    <sheetView showGridLines="0" tabSelected="1" topLeftCell="Q57" zoomScaleNormal="100" zoomScaleSheetLayoutView="33" zoomScalePageLayoutView="25" workbookViewId="0">
      <selection activeCell="AB74" sqref="AB74"/>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2" t="s">
        <v>16542</v>
      </c>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G5"/>
      <c r="AH5"/>
    </row>
    <row r="6" spans="1:34" s="41" customFormat="1" ht="33" customHeight="1">
      <c r="A6" s="63"/>
      <c r="B6" s="62"/>
      <c r="C6" s="115" t="s">
        <v>16585</v>
      </c>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G6"/>
      <c r="AH6"/>
    </row>
    <row r="7" spans="1:34" ht="40.5" customHeight="1">
      <c r="C7" s="113" t="s">
        <v>15423</v>
      </c>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07" t="s">
        <v>224</v>
      </c>
      <c r="D9" s="108"/>
      <c r="E9" s="108"/>
      <c r="F9" s="108"/>
      <c r="G9" s="108"/>
      <c r="H9" s="109"/>
      <c r="I9" s="111" t="s">
        <v>16586</v>
      </c>
      <c r="J9" s="108"/>
      <c r="K9" s="108"/>
      <c r="L9" s="108"/>
      <c r="M9" s="108"/>
      <c r="N9" s="108"/>
      <c r="O9" s="108"/>
      <c r="P9" s="108"/>
      <c r="Q9" s="108"/>
      <c r="R9" s="108"/>
      <c r="S9" s="108"/>
      <c r="T9" s="110" t="s">
        <v>15421</v>
      </c>
      <c r="U9" s="110"/>
      <c r="V9" s="116" t="s">
        <v>5051</v>
      </c>
      <c r="W9" s="116"/>
      <c r="X9" s="116"/>
      <c r="Y9" s="110" t="s">
        <v>15422</v>
      </c>
      <c r="Z9" s="110"/>
      <c r="AA9" s="110"/>
      <c r="AB9" s="107" t="s">
        <v>15426</v>
      </c>
      <c r="AC9" s="108"/>
      <c r="AD9" s="108"/>
      <c r="AE9" s="109"/>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3" t="s">
        <v>223</v>
      </c>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row>
    <row r="12" spans="1:34" ht="68.25" customHeight="1">
      <c r="B12" s="62" t="s">
        <v>15436</v>
      </c>
      <c r="C12" s="88" t="s">
        <v>16466</v>
      </c>
      <c r="D12" s="88" t="s">
        <v>16469</v>
      </c>
      <c r="E12" s="88" t="s">
        <v>16470</v>
      </c>
      <c r="F12" s="88" t="s">
        <v>16472</v>
      </c>
      <c r="G12" s="88" t="s">
        <v>16535</v>
      </c>
      <c r="H12" s="88" t="s">
        <v>15424</v>
      </c>
      <c r="I12" s="127" t="s">
        <v>15425</v>
      </c>
      <c r="J12" s="127"/>
      <c r="K12" s="127"/>
      <c r="L12" s="88" t="s">
        <v>16540</v>
      </c>
      <c r="M12" s="127" t="s">
        <v>16541</v>
      </c>
      <c r="N12" s="127"/>
      <c r="O12" s="127"/>
      <c r="P12" s="127" t="s">
        <v>15431</v>
      </c>
      <c r="Q12" s="127"/>
      <c r="R12" s="127"/>
      <c r="S12" s="117" t="s">
        <v>16534</v>
      </c>
      <c r="T12" s="118"/>
      <c r="U12" s="119"/>
      <c r="V12" s="89" t="s">
        <v>15430</v>
      </c>
      <c r="W12" s="88" t="s">
        <v>15432</v>
      </c>
      <c r="X12" s="88" t="s">
        <v>15433</v>
      </c>
      <c r="Y12" s="88" t="s">
        <v>15434</v>
      </c>
      <c r="Z12" s="88" t="s">
        <v>15435</v>
      </c>
      <c r="AA12" s="88" t="s">
        <v>16537</v>
      </c>
      <c r="AB12" s="88" t="s">
        <v>16543</v>
      </c>
      <c r="AC12" s="88" t="s">
        <v>16544</v>
      </c>
      <c r="AD12" s="88" t="s">
        <v>16545</v>
      </c>
      <c r="AE12" s="88" t="s">
        <v>16538</v>
      </c>
    </row>
    <row r="13" spans="1:34" ht="129.94999999999999" customHeight="1">
      <c r="A13" s="64">
        <v>1</v>
      </c>
      <c r="B13" s="65" t="str">
        <f t="shared" ref="B13:B48" si="0">CONCATENATE($V$9,H13)</f>
        <v>02CD14E118</v>
      </c>
      <c r="C13" s="91">
        <f>IFERROR(VLOOKUP(B13,Concentrado_PB!K$3:AP$1039,2,0)," ")</f>
        <v>5</v>
      </c>
      <c r="D13" s="91">
        <f>IFERROR(VLOOKUP(B13,Concentrado_PB!K$3:AP$1039,4,0)," ")</f>
        <v>1</v>
      </c>
      <c r="E13" s="91">
        <f>IFERROR(VLOOKUP(B13,Concentrado_PB!K$3:AP$1039,6,0)," ")</f>
        <v>11</v>
      </c>
      <c r="F13" s="92" t="str">
        <f>IFERROR(VLOOKUP(V$9&amp;A13,Concentrado_PB!A2:BX1039,27,0)," ")</f>
        <v>1.7.1</v>
      </c>
      <c r="G13" s="93" t="str">
        <f>IFERROR(VLOOKUP(V$9&amp;A13,Concentrado_PB!A2:BX1039,20,0)," ")</f>
        <v>16. Paz, justicia e instituciones sólidas</v>
      </c>
      <c r="H13" s="91" t="str">
        <f>IFERROR(VLOOKUP(V$9&amp;A13,Concentrado_PB!A$3:I$1039,8,0),"")</f>
        <v>E118</v>
      </c>
      <c r="I13" s="105" t="str">
        <f>IFERROR(VLOOKUP(V$9&amp;A13,Concentrado_PB!A$3:I$1039,9,0)," ")</f>
        <v>E118_ACCIONES POLICIALES Y PREVENCIÓN DEL DELITO</v>
      </c>
      <c r="J13" s="105"/>
      <c r="K13" s="105"/>
      <c r="L13" s="91">
        <f>IFERROR(VLOOKUP(B13,Concentrado_PB!K2:AP1039,24,0)," ")</f>
        <v>1</v>
      </c>
      <c r="M13" s="105" t="str">
        <f>IFERROR(VLOOKUP(B13,Concentrado_PB!K$2:AP$1039,25,0)," ")</f>
        <v>IMPLEMENTAR ACCIONES QUE PERMITAN DISEÑAR UNA ESTRATEGIA INTEGRAL, QUE REDUZCAN LOS INDICES DE INSEGURIDAD EN LA DEMARCACION 3</v>
      </c>
      <c r="N13" s="105"/>
      <c r="O13" s="105"/>
      <c r="P13" s="105" t="str">
        <f>IFERROR(VLOOKUP(B13,Concentrado_PB!K$2:AP$1039,26,0)," ")</f>
        <v xml:space="preserve">NUMERO DE HECHOS VIOLENTOS OCURRIDOS EN LA ALCALDIA DURANTE EL PERIODO DE 2020 / NUMERO DE HECHOS VIOLENTOS OCURRIDOS EN LA ALCALDIA DURANTE EL PERIODO DE 2021 </v>
      </c>
      <c r="Q13" s="105"/>
      <c r="R13" s="105"/>
      <c r="S13" s="102" t="str">
        <f>IFERROR(VLOOKUP(B13,Concentrado_PB!K$2:AP$1039,28,0)," ")</f>
        <v>INFORMACION RESERVADA EMITIDA POR LA FISCALIA GENERAL DE LA REPUBLICA. DIRECCION DE SEGURIDAD PUBLICA DEL ALCALDIA, UBICADA EN PLAZA DE LA CONSTITUCION NO. 1 COLONIA TLALPAN CENTRO</v>
      </c>
      <c r="T13" s="103"/>
      <c r="U13" s="104"/>
      <c r="V13" s="91" t="str">
        <f>IFERROR(VLOOKUP(B13,Concentrado_PB!K$2:AP$1039,27,0)," ")</f>
        <v>PORCENTAJE</v>
      </c>
      <c r="W13" s="91">
        <f>IFERROR(VLOOKUP(B13,Concentrado_PB!K$2:AP$1039,29,0)," ")</f>
        <v>0</v>
      </c>
      <c r="X13" s="91">
        <f>IFERROR(VLOOKUP(B13,Concentrado_PB!K$2:AP$1039,30,0)," ")</f>
        <v>0.25</v>
      </c>
      <c r="Y13" s="91">
        <f>IFERROR(VLOOKUP(B13,Concentrado_PB!K$2:AP$1039,31,0)," ")</f>
        <v>0.75</v>
      </c>
      <c r="Z13" s="91">
        <f>IFERROR(VLOOKUP(B13,Concentrado_PB!K$2:AP$1039,32,0),"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IFERROR(VLOOKUP(B14,Concentrado_PB!K$3:AP$1038,2,0)," ")</f>
        <v>2</v>
      </c>
      <c r="D14" s="91">
        <f>IFERROR(VLOOKUP(B14,Concentrado_PB!K$3:AP$1038,4,0)," ")</f>
        <v>3</v>
      </c>
      <c r="E14" s="91">
        <f>IFERROR(VLOOKUP(B14,Concentrado_PB!K$3:AP$1038,6,0)," ")</f>
        <v>4</v>
      </c>
      <c r="F14" s="92" t="str">
        <f>IFERROR(VLOOKUP(V$9&amp;A14,Concentrado_PB!A3:BX1039,27,0)," ")</f>
        <v>2.1.4</v>
      </c>
      <c r="G14" s="93" t="str">
        <f>IFERROR(VLOOKUP(V$9&amp;A14,Concentrado_PB!A3:BX1039,20,0)," ")</f>
        <v>11. Ciudades y comunidades sostenibles</v>
      </c>
      <c r="H14" s="91" t="str">
        <f>IFERROR(VLOOKUP(V$9&amp;A14,Concentrado_PB!A$3:I$1038,8,0),"")</f>
        <v>E122</v>
      </c>
      <c r="I14" s="105" t="str">
        <f>IFERROR(VLOOKUP(V$9&amp;A14,Concentrado_PB!A$3:I$1038,9,0)," ")</f>
        <v>E122_REFORESTACIÓN EN SUELO DE CONSERVACIÓN</v>
      </c>
      <c r="J14" s="105"/>
      <c r="K14" s="105"/>
      <c r="L14" s="91">
        <f>IFERROR(VLOOKUP(B14,Concentrado_PB!K3:AP1039,24,0)," ")</f>
        <v>1</v>
      </c>
      <c r="M14" s="105" t="str">
        <f>IFERROR(VLOOKUP(B14,Concentrado_PB!K$2:AP$1038,25,0)," ")</f>
        <v xml:space="preserve">CONTRIBUIR AL MEJORAMIENTO DEL MEDIO AMBIENTE, MEDIANTE ACCIONES Y PROYECTOS QUE PRESERVEN LOS SERVICIOS AMBIENTALES DE LOS BOSQUES, AREAS NATURALES PROTEGIDAS Y SUELO DE CONSERVACION </v>
      </c>
      <c r="N14" s="105"/>
      <c r="O14" s="105"/>
      <c r="P14" s="105" t="str">
        <f>IFERROR(VLOOKUP(B14,Concentrado_PB!K$2:AP$1038,26,0)," ")</f>
        <v>INDICE DE MEJORA EN LOS SERVICIOS AMBIENTALES</v>
      </c>
      <c r="Q14" s="105"/>
      <c r="R14" s="105"/>
      <c r="S14" s="102" t="str">
        <f>IFERROR(VLOOKUP(B14,Concentrado_PB!K$2:AP$1038,28,0)," ")</f>
        <v xml:space="preserve"> A TRAVES DE ENCUESTAS</v>
      </c>
      <c r="T14" s="103"/>
      <c r="U14" s="104"/>
      <c r="V14" s="91" t="str">
        <f>IFERROR(VLOOKUP(B14,Concentrado_PB!K$2:AP$1038,27,0)," ")</f>
        <v>INDICE</v>
      </c>
      <c r="W14" s="91">
        <f>IFERROR(VLOOKUP(B14,Concentrado_PB!K$2:AP$1038,29,0)," ")</f>
        <v>0</v>
      </c>
      <c r="X14" s="91">
        <f>IFERROR(VLOOKUP(B14,Concentrado_PB!K$2:AP$1038,30,0)," ")</f>
        <v>0.05</v>
      </c>
      <c r="Y14" s="91">
        <f>IFERROR(VLOOKUP(B14,Concentrado_PB!K$2:AP$1038,31,0)," ")</f>
        <v>0.15</v>
      </c>
      <c r="Z14" s="91">
        <f>IFERROR(VLOOKUP(B14,Concentrado_PB!K$2:AP$1038,32,0),"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IFERROR(VLOOKUP(B15,Concentrado_PB!K$3:AP$1038,2,0)," ")</f>
        <v>2</v>
      </c>
      <c r="D15" s="91">
        <f>IFERROR(VLOOKUP(B15,Concentrado_PB!K$3:AP$1038,4,0)," ")</f>
        <v>3</v>
      </c>
      <c r="E15" s="91">
        <f>IFERROR(VLOOKUP(B15,Concentrado_PB!K$3:AP$1038,6,0)," ")</f>
        <v>3</v>
      </c>
      <c r="F15" s="92" t="str">
        <f>IFERROR(VLOOKUP(V$9&amp;A15,Concentrado_PB!A4:BX1040,27,0)," ")</f>
        <v>2.1.1</v>
      </c>
      <c r="G15" s="93" t="str">
        <f>IFERROR(VLOOKUP(V$9&amp;A15,Concentrado_PB!A4:BX1040,20,0)," ")</f>
        <v>11. Ciudades y comunidades sostenibles</v>
      </c>
      <c r="H15" s="91" t="str">
        <f>IFERROR(VLOOKUP(V$9&amp;A15,Concentrado_PB!A$3:I$1038,8,0),"")</f>
        <v>E123</v>
      </c>
      <c r="I15" s="105" t="str">
        <f>IFERROR(VLOOKUP(V$9&amp;A15,Concentrado_PB!A$3:I$1038,9,0)," ")</f>
        <v>E123_MANEJO INTEGRAL DE RESIDUOS SÓLIDOS URBANOS</v>
      </c>
      <c r="J15" s="105"/>
      <c r="K15" s="105"/>
      <c r="L15" s="91">
        <f>IFERROR(VLOOKUP(B15,Concentrado_PB!K4:AP1040,24,0)," ")</f>
        <v>1</v>
      </c>
      <c r="M15" s="105" t="str">
        <f>IFERROR(VLOOKUP(B15,Concentrado_PB!K$2:AP$1038,25,0)," ")</f>
        <v>RECOLECCION, TRATAMIENTO Y DISPOSICION FINAL DE DESECHOS SOLIDOS Y PELIGROSOS, DE 410,000 TONELADAS</v>
      </c>
      <c r="N15" s="105"/>
      <c r="O15" s="105"/>
      <c r="P15" s="105" t="str">
        <f>IFERROR(VLOOKUP(B15,Concentrado_PB!K$2:AP$1038,26,0)," ")</f>
        <v>NO. DE TONELADAS RECOLECTADAS / NO. DE TONELADAS PROGRAMADAS X 100</v>
      </c>
      <c r="Q15" s="105"/>
      <c r="R15" s="105"/>
      <c r="S15" s="102" t="str">
        <f>IFERROR(VLOOKUP(B15,Concentrado_PB!K$2:AP$1038,28,0)," ")</f>
        <v>REPORTES MENSUALES Y TRIMESTRALES, DEMANDA CIUDADANA.</v>
      </c>
      <c r="T15" s="103"/>
      <c r="U15" s="104"/>
      <c r="V15" s="91" t="str">
        <f>IFERROR(VLOOKUP(B15,Concentrado_PB!K$2:AP$1038,27,0)," ")</f>
        <v>TONELADA</v>
      </c>
      <c r="W15" s="91">
        <f>IFERROR(VLOOKUP(B15,Concentrado_PB!K$2:AP$1038,29,0)," ")</f>
        <v>0.25</v>
      </c>
      <c r="X15" s="91">
        <f>IFERROR(VLOOKUP(B15,Concentrado_PB!K$2:AP$1038,30,0)," ")</f>
        <v>0.5</v>
      </c>
      <c r="Y15" s="91">
        <f>IFERROR(VLOOKUP(B15,Concentrado_PB!K$2:AP$1038,31,0)," ")</f>
        <v>0.75</v>
      </c>
      <c r="Z15" s="91">
        <f>IFERROR(VLOOKUP(B15,Concentrado_PB!K$2:AP$1038,32,0),"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IFERROR(VLOOKUP(B16,Concentrado_PB!K$3:AP$1038,2,0)," ")</f>
        <v>3</v>
      </c>
      <c r="D16" s="91" t="str">
        <f>IFERROR(VLOOKUP(B16,Concentrado_PB!K$3:AP$1038,4,0)," ")</f>
        <v>1</v>
      </c>
      <c r="E16" s="91">
        <f>IFERROR(VLOOKUP(B16,Concentrado_PB!K$3:AP$1038,6,0)," ")</f>
        <v>1</v>
      </c>
      <c r="F16" s="92" t="str">
        <f>IFERROR(VLOOKUP(V$9&amp;A16,Concentrado_PB!A5:BX1041,27,0)," ")</f>
        <v>2.2.1</v>
      </c>
      <c r="G16" s="93" t="str">
        <f>IFERROR(VLOOKUP(V$9&amp;A16,Concentrado_PB!A5:BX1041,20,0)," ")</f>
        <v>11. Ciudades y comunidades sostenibles</v>
      </c>
      <c r="H16" s="91" t="str">
        <f>IFERROR(VLOOKUP(V$9&amp;A16,Concentrado_PB!A$3:I$1038,8,0),"")</f>
        <v>E124</v>
      </c>
      <c r="I16" s="105" t="str">
        <f>IFERROR(VLOOKUP(V$9&amp;A16,Concentrado_PB!A$3:I$1038,9,0)," ")</f>
        <v>E124_PROGRAMA INTEGRAL DE MOVILIDAD INTELIGENTE</v>
      </c>
      <c r="J16" s="105"/>
      <c r="K16" s="105"/>
      <c r="L16" s="91">
        <f>IFERROR(VLOOKUP(B16,Concentrado_PB!K5:AP1041,24,0)," ")</f>
        <v>1</v>
      </c>
      <c r="M16" s="105" t="str">
        <f>IFERROR(VLOOKUP(B16,Concentrado_PB!K$2:AP$1038,25,0)," ")</f>
        <v xml:space="preserve">MEJORAR LA MOVILIDAD DE LA POBLACION A TRAVES DE ACCIONES DE CONSERVACION, MANTENIMIENTO Y REHABILITACION </v>
      </c>
      <c r="N16" s="105"/>
      <c r="O16" s="105"/>
      <c r="P16" s="105" t="str">
        <f>IFERROR(VLOOKUP(B16,Concentrado_PB!K$2:AP$1038,26,0)," ")</f>
        <v xml:space="preserve"> NUMERO DE PERSONAS BENEFICIADAS /  NUMERO DE POBLACION TOTAL 677,000*100</v>
      </c>
      <c r="Q16" s="105"/>
      <c r="R16" s="105"/>
      <c r="S16" s="102"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3"/>
      <c r="U16" s="104"/>
      <c r="V16" s="91" t="str">
        <f>IFERROR(VLOOKUP(B16,Concentrado_PB!K$2:AP$1038,27,0)," ")</f>
        <v>PORCENTAJE</v>
      </c>
      <c r="W16" s="91">
        <f>IFERROR(VLOOKUP(B16,Concentrado_PB!K$2:AP$1038,29,0)," ")</f>
        <v>0.1</v>
      </c>
      <c r="X16" s="91">
        <f>IFERROR(VLOOKUP(B16,Concentrado_PB!K$2:AP$1038,30,0)," ")</f>
        <v>0.3</v>
      </c>
      <c r="Y16" s="91">
        <f>IFERROR(VLOOKUP(B16,Concentrado_PB!K$2:AP$1038,31,0)," ")</f>
        <v>0.6</v>
      </c>
      <c r="Z16" s="91">
        <f>IFERROR(VLOOKUP(B16,Concentrado_PB!K$2:AP$1038,32,0)," ")</f>
        <v>1</v>
      </c>
      <c r="AA16" s="94"/>
      <c r="AB16" s="95"/>
      <c r="AC16" s="96"/>
      <c r="AD16" s="87" t="str">
        <f t="shared" si="1"/>
        <v xml:space="preserve"> </v>
      </c>
      <c r="AE16" s="97"/>
    </row>
    <row r="17" spans="1:31" ht="129.94999999999999" customHeight="1">
      <c r="A17" s="64">
        <v>5</v>
      </c>
      <c r="B17" s="65" t="str">
        <f t="shared" si="0"/>
        <v>02CD14E134</v>
      </c>
      <c r="C17" s="91">
        <f>IFERROR(VLOOKUP(B17,Concentrado_PB!K$3:AP$1038,2,0)," ")</f>
        <v>1</v>
      </c>
      <c r="D17" s="91">
        <f>IFERROR(VLOOKUP(B17,Concentrado_PB!K$3:AP$1038,4,0)," ")</f>
        <v>6</v>
      </c>
      <c r="E17" s="91">
        <f>IFERROR(VLOOKUP(B17,Concentrado_PB!K$3:AP$1038,6,0)," ")</f>
        <v>1</v>
      </c>
      <c r="F17" s="92" t="str">
        <f>IFERROR(VLOOKUP(V$9&amp;A17,Concentrado_PB!A6:BX1042,27,0)," ")</f>
        <v>2.6.8</v>
      </c>
      <c r="G17" s="93" t="str">
        <f>IFERROR(VLOOKUP(V$9&amp;A17,Concentrado_PB!A6:BX1042,20,0)," ")</f>
        <v xml:space="preserve">10. Reducción de las desigualdades </v>
      </c>
      <c r="H17" s="91" t="str">
        <f>IFERROR(VLOOKUP(V$9&amp;A17,Concentrado_PB!A$3:I$1038,8,0),"")</f>
        <v>E134</v>
      </c>
      <c r="I17" s="105" t="str">
        <f>IFERROR(VLOOKUP(V$9&amp;A17,Concentrado_PB!A$3:I$1038,9,0)," ")</f>
        <v>E134_ATENCIÓN INTEGRAL PARA EL DESARROLLO INFANTIL</v>
      </c>
      <c r="J17" s="105"/>
      <c r="K17" s="105"/>
      <c r="L17" s="91">
        <f>IFERROR(VLOOKUP(B17,Concentrado_PB!K6:AP1042,24,0)," ")</f>
        <v>450</v>
      </c>
      <c r="M17" s="105" t="str">
        <f>IFERROR(VLOOKUP(B17,Concentrado_PB!K$2:AP$1038,25,0)," ")</f>
        <v>PROVEER A LOS 5 CENTROS DE DESARROLLO INFANTIL DE LA ALCALDIA DE INSUMOS, MATERIALES Y SERVICIOS NECESARIOS PARA SU CORRECTO FUNCIONAMIENTO, A FIN DE ATENDER A UNA POBLACION QUE VA HASTA LOS 450 INFANTES</v>
      </c>
      <c r="N17" s="105"/>
      <c r="O17" s="105"/>
      <c r="P17" s="105" t="str">
        <f>IFERROR(VLOOKUP(B17,Concentrado_PB!K$2:AP$1038,26,0)," ")</f>
        <v>NUMERO DE INFANTES ATENDIDOS EN EL EJERCICIO DE EJECUCION
LA ∑ DE LAS MATRICULAS REGISTRADAS EN CADA CENDI DE LA ALCALDIA</v>
      </c>
      <c r="Q17" s="105"/>
      <c r="R17" s="105"/>
      <c r="S17" s="102" t="str">
        <f>IFERROR(VLOOKUP(B17,Concentrado_PB!K$2:AP$1038,28,0)," ")</f>
        <v>MATRICULA REGISTRADA MEDIANTE INSCRIPCIONES EN LOS 5 CENTROS DE DESARROLLO INFANTIL(CENDIS) DE LA ALCALDIA</v>
      </c>
      <c r="T17" s="103"/>
      <c r="U17" s="104"/>
      <c r="V17" s="91" t="str">
        <f>IFERROR(VLOOKUP(B17,Concentrado_PB!K$2:AP$1038,27,0)," ")</f>
        <v>PERSONA</v>
      </c>
      <c r="W17" s="91">
        <f>IFERROR(VLOOKUP(B17,Concentrado_PB!K$2:AP$1038,29,0)," ")</f>
        <v>450</v>
      </c>
      <c r="X17" s="91">
        <f>IFERROR(VLOOKUP(B17,Concentrado_PB!K$2:AP$1038,30,0)," ")</f>
        <v>450</v>
      </c>
      <c r="Y17" s="91">
        <f>IFERROR(VLOOKUP(B17,Concentrado_PB!K$2:AP$1038,31,0)," ")</f>
        <v>450</v>
      </c>
      <c r="Z17" s="91">
        <f>IFERROR(VLOOKUP(B17,Concentrado_PB!K$2:AP$1038,32,0)," ")</f>
        <v>450</v>
      </c>
      <c r="AA17" s="94"/>
      <c r="AB17" s="95"/>
      <c r="AC17" s="96"/>
      <c r="AD17" s="87" t="str">
        <f t="shared" si="1"/>
        <v xml:space="preserve"> </v>
      </c>
      <c r="AE17" s="97"/>
    </row>
    <row r="18" spans="1:31" ht="129.94999999999999" customHeight="1">
      <c r="A18" s="64">
        <v>6</v>
      </c>
      <c r="B18" s="65" t="str">
        <f t="shared" si="0"/>
        <v>02CD14F032</v>
      </c>
      <c r="C18" s="91">
        <f>IFERROR(VLOOKUP(B18,Concentrado_PB!K$3:AP$1038,2,0)," ")</f>
        <v>1</v>
      </c>
      <c r="D18" s="91">
        <f>IFERROR(VLOOKUP(B18,Concentrado_PB!K$3:AP$1038,4,0)," ")</f>
        <v>3</v>
      </c>
      <c r="E18" s="91">
        <f>IFERROR(VLOOKUP(B18,Concentrado_PB!K$3:AP$1038,6,0)," ")</f>
        <v>1</v>
      </c>
      <c r="F18" s="92" t="str">
        <f>IFERROR(VLOOKUP(V$9&amp;A18,Concentrado_PB!A7:BX1043,27,0)," ")</f>
        <v>2.4.1</v>
      </c>
      <c r="G18" s="93" t="str">
        <f>IFERROR(VLOOKUP(V$9&amp;A18,Concentrado_PB!A7:BX1043,20,0)," ")</f>
        <v xml:space="preserve">3. Salud y bienestar </v>
      </c>
      <c r="H18" s="91" t="str">
        <f>IFERROR(VLOOKUP(V$9&amp;A18,Concentrado_PB!A$3:I$1038,8,0),"")</f>
        <v>F032</v>
      </c>
      <c r="I18" s="105" t="str">
        <f>IFERROR(VLOOKUP(V$9&amp;A18,Concentrado_PB!A$3:I$1038,9,0)," ")</f>
        <v>F032_PROMOCIÓN DE LA CULTURA FÍSICA Y DEPORTIVA</v>
      </c>
      <c r="J18" s="105"/>
      <c r="K18" s="105"/>
      <c r="L18" s="91">
        <f>IFERROR(VLOOKUP(B18,Concentrado_PB!K7:AP1043,24,0)," ")</f>
        <v>1</v>
      </c>
      <c r="M18" s="105"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5"/>
      <c r="O18" s="105"/>
      <c r="P18" s="105" t="str">
        <f>IFERROR(VLOOKUP(B18,Concentrado_PB!K$2:AP$1038,26,0)," ")</f>
        <v>ATENCION AL 15% DE LOS HABITANTES DEL ALCALDIA</v>
      </c>
      <c r="Q18" s="105"/>
      <c r="R18" s="105"/>
      <c r="S18" s="102"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3"/>
      <c r="U18" s="104"/>
      <c r="V18" s="91" t="str">
        <f>IFERROR(VLOOKUP(B18,Concentrado_PB!K$2:AP$1038,27,0)," ")</f>
        <v>PORCENTAJE</v>
      </c>
      <c r="W18" s="91">
        <f>IFERROR(VLOOKUP(B18,Concentrado_PB!K$2:AP$1038,29,0)," ")</f>
        <v>0.09</v>
      </c>
      <c r="X18" s="91">
        <f>IFERROR(VLOOKUP(B18,Concentrado_PB!K$2:AP$1038,30,0)," ")</f>
        <v>0.27250000000000002</v>
      </c>
      <c r="Y18" s="91">
        <f>IFERROR(VLOOKUP(B18,Concentrado_PB!K$2:AP$1038,31,0)," ")</f>
        <v>0.76559999999999995</v>
      </c>
      <c r="Z18" s="91">
        <f>IFERROR(VLOOKUP(B18,Concentrado_PB!K$2:AP$1038,32,0)," ")</f>
        <v>1</v>
      </c>
      <c r="AA18" s="94"/>
      <c r="AB18" s="95"/>
      <c r="AC18" s="96"/>
      <c r="AD18" s="87" t="str">
        <f t="shared" si="1"/>
        <v xml:space="preserve"> </v>
      </c>
      <c r="AE18" s="97"/>
    </row>
    <row r="19" spans="1:31" ht="129.94999999999999" customHeight="1">
      <c r="A19" s="64">
        <v>7</v>
      </c>
      <c r="B19" s="65" t="str">
        <f t="shared" si="0"/>
        <v>02CD14K014</v>
      </c>
      <c r="C19" s="91">
        <f>IFERROR(VLOOKUP(B19,Concentrado_PB!K$3:AP$1038,2,0)," ")</f>
        <v>2</v>
      </c>
      <c r="D19" s="91">
        <f>IFERROR(VLOOKUP(B19,Concentrado_PB!K$3:AP$1038,4,0)," ")</f>
        <v>3</v>
      </c>
      <c r="E19" s="91">
        <f>IFERROR(VLOOKUP(B19,Concentrado_PB!K$3:AP$1038,6,0)," ")</f>
        <v>2</v>
      </c>
      <c r="F19" s="92" t="str">
        <f>IFERROR(VLOOKUP(V$9&amp;A19,Concentrado_PB!A8:BX1044,27,0)," ")</f>
        <v>2.2.3</v>
      </c>
      <c r="G19" s="93" t="str">
        <f>IFERROR(VLOOKUP(V$9&amp;A19,Concentrado_PB!A8:BX1044,20,0)," ")</f>
        <v xml:space="preserve">6. Agua limpia y saneamiento </v>
      </c>
      <c r="H19" s="91" t="str">
        <f>IFERROR(VLOOKUP(V$9&amp;A19,Concentrado_PB!A$3:I$1038,8,0),"")</f>
        <v>K014</v>
      </c>
      <c r="I19" s="105" t="str">
        <f>IFERROR(VLOOKUP(V$9&amp;A19,Concentrado_PB!A$3:I$1038,9,0)," ")</f>
        <v>K014_INFRAESTRUCTURA DE AGUA POTABLE, ALCANTARILLADO Y SANEAMIENTO</v>
      </c>
      <c r="J19" s="105"/>
      <c r="K19" s="105"/>
      <c r="L19" s="91">
        <f>IFERROR(VLOOKUP(B19,Concentrado_PB!K8:AP1044,24,0)," ")</f>
        <v>1</v>
      </c>
      <c r="M19" s="105" t="str">
        <f>IFERROR(VLOOKUP(B19,Concentrado_PB!K$2:AP$1038,25,0)," ")</f>
        <v xml:space="preserve">MEJORAR INFRAESTRUCTURA DE AGUA POTABLE Y ALCANTARILLADO A TRAVES DEL  SUMINISTRO DE AGUA POTABLE EN PIPAS,  REHABILITACION DE LAS REDES DE DRENAJE, DE AGUA POTABLE Y DESAZOLVE  </v>
      </c>
      <c r="N19" s="105"/>
      <c r="O19" s="105"/>
      <c r="P19" s="105" t="str">
        <f>IFERROR(VLOOKUP(B19,Concentrado_PB!K$2:AP$1038,26,0)," ")</f>
        <v>NUMERO DE PERSONAS BENEFICIADAS/NUMERO DE LA POBLACION TOTAL DE 677,000*100</v>
      </c>
      <c r="Q19" s="105"/>
      <c r="R19" s="105"/>
      <c r="S19" s="102"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103"/>
      <c r="U19" s="104"/>
      <c r="V19" s="91" t="str">
        <f>IFERROR(VLOOKUP(B19,Concentrado_PB!K$2:AP$1038,27,0)," ")</f>
        <v>PORCENTAJE</v>
      </c>
      <c r="W19" s="91">
        <f>IFERROR(VLOOKUP(B19,Concentrado_PB!K$2:AP$1038,29,0)," ")</f>
        <v>0.15</v>
      </c>
      <c r="X19" s="91">
        <f>IFERROR(VLOOKUP(B19,Concentrado_PB!K$2:AP$1038,30,0)," ")</f>
        <v>0.3</v>
      </c>
      <c r="Y19" s="91">
        <f>IFERROR(VLOOKUP(B19,Concentrado_PB!K$2:AP$1038,31,0)," ")</f>
        <v>0.5</v>
      </c>
      <c r="Z19" s="91">
        <f>IFERROR(VLOOKUP(B19,Concentrado_PB!K$2:AP$1038,32,0)," ")</f>
        <v>1</v>
      </c>
      <c r="AA19" s="94"/>
      <c r="AB19" s="95"/>
      <c r="AC19" s="96"/>
      <c r="AD19" s="87" t="str">
        <f t="shared" si="1"/>
        <v xml:space="preserve"> </v>
      </c>
      <c r="AE19" s="97"/>
    </row>
    <row r="20" spans="1:31" ht="129.94999999999999" customHeight="1">
      <c r="A20" s="64">
        <v>8</v>
      </c>
      <c r="B20" s="65" t="str">
        <f t="shared" si="0"/>
        <v>02CD14K015</v>
      </c>
      <c r="C20" s="91">
        <f>IFERROR(VLOOKUP(B20,Concentrado_PB!K$3:AP$1038,2,0)," ")</f>
        <v>2</v>
      </c>
      <c r="D20" s="91">
        <f>IFERROR(VLOOKUP(B20,Concentrado_PB!K$3:AP$1038,4,0)," ")</f>
        <v>2</v>
      </c>
      <c r="E20" s="91">
        <f>IFERROR(VLOOKUP(B20,Concentrado_PB!K$3:AP$1038,6,0)," ")</f>
        <v>1</v>
      </c>
      <c r="F20" s="92" t="str">
        <f>IFERROR(VLOOKUP(V$9&amp;A20,Concentrado_PB!A9:BX1045,27,0)," ")</f>
        <v>2.2.1</v>
      </c>
      <c r="G20" s="93" t="str">
        <f>IFERROR(VLOOKUP(V$9&amp;A20,Concentrado_PB!A9:BX1045,20,0)," ")</f>
        <v>11. Ciudades y comunidades sostenibles</v>
      </c>
      <c r="H20" s="91" t="str">
        <f>IFERROR(VLOOKUP(V$9&amp;A20,Concentrado_PB!A$3:I$1038,8,0),"")</f>
        <v>K015</v>
      </c>
      <c r="I20" s="105" t="str">
        <f>IFERROR(VLOOKUP(V$9&amp;A20,Concentrado_PB!A$3:I$1038,9,0)," ")</f>
        <v>K015_CONSTRUCCIÓN DE INFRAESTRUCTURA PÚBLICA</v>
      </c>
      <c r="J20" s="105"/>
      <c r="K20" s="105"/>
      <c r="L20" s="91">
        <f>IFERROR(VLOOKUP(B20,Concentrado_PB!K9:AP1045,24,0)," ")</f>
        <v>1</v>
      </c>
      <c r="M20" s="105" t="str">
        <f>IFERROR(VLOOKUP(B20,Concentrado_PB!K$2:AP$1038,25,0)," ")</f>
        <v>MEJORAR LAS CONDICIONES DE LA POBLACION CON OBRAS DE INFRAESTRUCTURA DEPORTIVA, EDUCATIVA,  SOCIAL, CULTURAL, COMERCIAL ETC.</v>
      </c>
      <c r="N20" s="105"/>
      <c r="O20" s="105"/>
      <c r="P20" s="105" t="str">
        <f>IFERROR(VLOOKUP(B20,Concentrado_PB!K$2:AP$1038,26,0)," ")</f>
        <v>NUMERO DE PERSONAS BENEFICIADAS /  NUMERO DE POBLACION TOTAL 677,000*100</v>
      </c>
      <c r="Q20" s="105"/>
      <c r="R20" s="105"/>
      <c r="S20" s="102"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103"/>
      <c r="U20" s="104"/>
      <c r="V20" s="91" t="str">
        <f>IFERROR(VLOOKUP(B20,Concentrado_PB!K$2:AP$1038,27,0)," ")</f>
        <v>PORCENTAJE</v>
      </c>
      <c r="W20" s="91">
        <f>IFERROR(VLOOKUP(B20,Concentrado_PB!K$2:AP$1038,29,0)," ")</f>
        <v>0.1</v>
      </c>
      <c r="X20" s="91">
        <f>IFERROR(VLOOKUP(B20,Concentrado_PB!K$2:AP$1038,30,0)," ")</f>
        <v>0.25</v>
      </c>
      <c r="Y20" s="91">
        <f>IFERROR(VLOOKUP(B20,Concentrado_PB!K$2:AP$1038,31,0)," ")</f>
        <v>0.65</v>
      </c>
      <c r="Z20" s="91">
        <f>IFERROR(VLOOKUP(B20,Concentrado_PB!K$2:AP$1038,32,0)," ")</f>
        <v>1</v>
      </c>
      <c r="AA20" s="94"/>
      <c r="AB20" s="95"/>
      <c r="AC20" s="96"/>
      <c r="AD20" s="87" t="str">
        <f t="shared" si="1"/>
        <v xml:space="preserve"> </v>
      </c>
      <c r="AE20" s="97"/>
    </row>
    <row r="21" spans="1:31" ht="129.94999999999999" customHeight="1">
      <c r="A21" s="64">
        <v>9</v>
      </c>
      <c r="B21" s="65" t="str">
        <f t="shared" si="0"/>
        <v>02CD14K016</v>
      </c>
      <c r="C21" s="91">
        <f>IFERROR(VLOOKUP(B21,Concentrado_PB!K$3:AP$1038,2,0)," ")</f>
        <v>2</v>
      </c>
      <c r="D21" s="91">
        <f>IFERROR(VLOOKUP(B21,Concentrado_PB!K$3:AP$1038,4,0)," ")</f>
        <v>2</v>
      </c>
      <c r="E21" s="91">
        <f>IFERROR(VLOOKUP(B21,Concentrado_PB!K$3:AP$1038,6,0)," ")</f>
        <v>2</v>
      </c>
      <c r="F21" s="92" t="str">
        <f>IFERROR(VLOOKUP(V$9&amp;A21,Concentrado_PB!A10:BX1046,27,0)," ")</f>
        <v>2.2.1</v>
      </c>
      <c r="G21" s="93" t="str">
        <f>IFERROR(VLOOKUP(V$9&amp;A21,Concentrado_PB!A10:BX1046,20,0)," ")</f>
        <v>11. Ciudades y comunidades sostenibles</v>
      </c>
      <c r="H21" s="91" t="str">
        <f>IFERROR(VLOOKUP(V$9&amp;A21,Concentrado_PB!A$3:I$1038,8,0),"")</f>
        <v>K016</v>
      </c>
      <c r="I21" s="105" t="str">
        <f>IFERROR(VLOOKUP(V$9&amp;A21,Concentrado_PB!A$3:I$1038,9,0)," ")</f>
        <v>K016_REHABILITACIÓN Y MANTENIMIENTO DE INFRAESTRUCTURA PÚBLICA</v>
      </c>
      <c r="J21" s="105"/>
      <c r="K21" s="105"/>
      <c r="L21" s="91">
        <f>IFERROR(VLOOKUP(B21,Concentrado_PB!K10:AP1046,24,0)," ")</f>
        <v>1</v>
      </c>
      <c r="M21" s="105" t="str">
        <f>IFERROR(VLOOKUP(B21,Concentrado_PB!K$2:AP$1038,25,0)," ")</f>
        <v>MEJORAR LAS CONDICIONES DE LA POBLACION CON OBRAS DE REHABILITACION Y MANTENIMIENTO PARA LA INFRAESTRUCTURA  DEPORTIVA, EDUCATIVA,  SOCIAL, CULTURAL, COMERCIAL, MEJORA LAS CONDICIONES DE LA POBLACION EN GENERAL. 105</v>
      </c>
      <c r="N21" s="105"/>
      <c r="O21" s="105"/>
      <c r="P21" s="105" t="str">
        <f>IFERROR(VLOOKUP(B21,Concentrado_PB!K$2:AP$1038,26,0)," ")</f>
        <v>NUMERO DE PERSONAS BENEFICIADAS /  NUMERO DE POBLACION TOTAL 677,000*100</v>
      </c>
      <c r="Q21" s="105"/>
      <c r="R21" s="105"/>
      <c r="S21" s="102"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3"/>
      <c r="U21" s="104"/>
      <c r="V21" s="91" t="str">
        <f>IFERROR(VLOOKUP(B21,Concentrado_PB!K$2:AP$1038,27,0)," ")</f>
        <v>PORCENTAJE</v>
      </c>
      <c r="W21" s="91">
        <f>IFERROR(VLOOKUP(B21,Concentrado_PB!K$2:AP$1038,29,0)," ")</f>
        <v>0.2</v>
      </c>
      <c r="X21" s="91">
        <f>IFERROR(VLOOKUP(B21,Concentrado_PB!K$2:AP$1038,30,0)," ")</f>
        <v>0.4</v>
      </c>
      <c r="Y21" s="91">
        <f>IFERROR(VLOOKUP(B21,Concentrado_PB!K$2:AP$1038,31,0)," ")</f>
        <v>0.6</v>
      </c>
      <c r="Z21" s="91">
        <f>IFERROR(VLOOKUP(B21,Concentrado_PB!K$2:AP$1038,32,0)," ")</f>
        <v>1</v>
      </c>
      <c r="AA21" s="94"/>
      <c r="AB21" s="95"/>
      <c r="AC21" s="96"/>
      <c r="AD21" s="87" t="str">
        <f t="shared" si="1"/>
        <v xml:space="preserve"> </v>
      </c>
      <c r="AE21" s="97"/>
    </row>
    <row r="22" spans="1:31" ht="129.94999999999999" customHeight="1">
      <c r="A22" s="64">
        <v>10</v>
      </c>
      <c r="B22" s="65" t="str">
        <f t="shared" si="0"/>
        <v>02CD14M001</v>
      </c>
      <c r="C22" s="99">
        <f>IFERROR(VLOOKUP(B22,Concentrado_PB!K$3:AP$1038,2,0)," ")</f>
        <v>2</v>
      </c>
      <c r="D22" s="99" t="str">
        <f>IFERROR(VLOOKUP(B22,Concentrado_PB!K$3:AP$1038,4,0)," ")</f>
        <v>2</v>
      </c>
      <c r="E22" s="99" t="str">
        <f>IFERROR(VLOOKUP(B22,Concentrado_PB!K$3:AP$1038,6,0)," ")</f>
        <v>1</v>
      </c>
      <c r="F22" s="100" t="str">
        <f>IFERROR(VLOOKUP(V$9&amp;A22,Concentrado_PB!A11:BX1047,27,0)," ")</f>
        <v>1.2.2</v>
      </c>
      <c r="G22" s="101" t="str">
        <f>IFERROR(VLOOKUP(V$9&amp;A22,Concentrado_PB!A11:BX1047,20,0)," ")</f>
        <v xml:space="preserve">10. Reducción de las desigualdades </v>
      </c>
      <c r="H22" s="99" t="str">
        <f>IFERROR(VLOOKUP(V$9&amp;A22,Concentrado_PB!A$3:I$1038,8,0),"")</f>
        <v>M001</v>
      </c>
      <c r="I22" s="106" t="str">
        <f>IFERROR(VLOOKUP(V$9&amp;A22,Concentrado_PB!A$3:I$1038,9,0)," ")</f>
        <v>M001_ACTIVIDADES DE APOYO ADMINISTRATIVO</v>
      </c>
      <c r="J22" s="106"/>
      <c r="K22" s="106"/>
      <c r="L22" s="99">
        <f>IFERROR(VLOOKUP(B22,Concentrado_PB!K11:AP1047,24,0)," ")</f>
        <v>1</v>
      </c>
      <c r="M22" s="106" t="str">
        <f>IFERROR(VLOOKUP(B22,Concentrado_PB!K$2:AP$1038,25,0)," ")</f>
        <v xml:space="preserve">ATENDER LAS NECESIDADES EN MATERIA DE SERVICIOS ADMINISTRATIVOS QUE REQUIERE LA ESTRUCTURA OPERATIVA DE LA DEMARCACION TERRITORIAL. </v>
      </c>
      <c r="N22" s="106"/>
      <c r="O22" s="106"/>
      <c r="P22" s="106" t="str">
        <f>IFERROR(VLOOKUP(B22,Concentrado_PB!K$2:AP$1038,26,0)," ")</f>
        <v>TOTAL DE SOLICITUDES DE SERVICIOS ATENDIDAS/ TOTAL DE SERVICIOS POGRAMADOS *100</v>
      </c>
      <c r="Q22" s="106"/>
      <c r="R22" s="106"/>
      <c r="S22" s="124" t="str">
        <f>IFERROR(VLOOKUP(B22,Concentrado_PB!K$2:AP$1038,28,0)," ")</f>
        <v>INFORME DE AVANCE TRIMESTRAL. CONTROLES INTERNOS DE LAS AREAS QUE INTEGRAN A LA DIRECCION GENERAL DE ADMINISTRACION</v>
      </c>
      <c r="T22" s="125"/>
      <c r="U22" s="126"/>
      <c r="V22" s="99" t="str">
        <f>IFERROR(VLOOKUP(B22,Concentrado_PB!K$2:AP$1038,27,0)," ")</f>
        <v>SERVICIO</v>
      </c>
      <c r="W22" s="99">
        <f>IFERROR(VLOOKUP(B22,Concentrado_PB!K$2:AP$1038,29,0)," ")</f>
        <v>1</v>
      </c>
      <c r="X22" s="99">
        <f>IFERROR(VLOOKUP(B22,Concentrado_PB!K$2:AP$1038,30,0)," ")</f>
        <v>1</v>
      </c>
      <c r="Y22" s="99">
        <f>IFERROR(VLOOKUP(B22,Concentrado_PB!K$2:AP$1038,31,0)," ")</f>
        <v>1</v>
      </c>
      <c r="Z22" s="99">
        <f>IFERROR(VLOOKUP(B22,Concentrado_PB!K$2:AP$1038,32,0)," ")</f>
        <v>1</v>
      </c>
      <c r="AA22" s="98">
        <v>0.22</v>
      </c>
      <c r="AB22" s="95">
        <v>5000000</v>
      </c>
      <c r="AC22" s="96">
        <v>1083520</v>
      </c>
      <c r="AD22" s="87">
        <f t="shared" si="1"/>
        <v>0.21670400000000001</v>
      </c>
      <c r="AE22" s="97"/>
    </row>
    <row r="23" spans="1:31" ht="129.94999999999999" customHeight="1">
      <c r="A23" s="64">
        <v>11</v>
      </c>
      <c r="B23" s="65" t="str">
        <f t="shared" si="0"/>
        <v>02CD14N001</v>
      </c>
      <c r="C23" s="91">
        <f>IFERROR(VLOOKUP(B23,Concentrado_PB!K$3:AP$1038,2,0)," ")</f>
        <v>5</v>
      </c>
      <c r="D23" s="91">
        <f>IFERROR(VLOOKUP(B23,Concentrado_PB!K$3:AP$1038,4,0)," ")</f>
        <v>3</v>
      </c>
      <c r="E23" s="91">
        <f>IFERROR(VLOOKUP(B23,Concentrado_PB!K$3:AP$1038,6,0)," ")</f>
        <v>1</v>
      </c>
      <c r="F23" s="92" t="str">
        <f>IFERROR(VLOOKUP(V$9&amp;A23,Concentrado_PB!A12:BX1048,27,0)," ")</f>
        <v>1.7.2</v>
      </c>
      <c r="G23" s="93" t="str">
        <f>IFERROR(VLOOKUP(V$9&amp;A23,Concentrado_PB!A12:BX1048,20,0)," ")</f>
        <v>16. Paz, justicia e instituciones sólidas</v>
      </c>
      <c r="H23" s="91" t="str">
        <f>IFERROR(VLOOKUP(V$9&amp;A23,Concentrado_PB!A$3:I$1038,8,0),"")</f>
        <v>N001</v>
      </c>
      <c r="I23" s="105" t="str">
        <f>IFERROR(VLOOKUP(V$9&amp;A23,Concentrado_PB!A$3:I$1038,9,0)," ")</f>
        <v>N001_CUMPLIMIENTO DE LOS PROGRAMAS DE PROTECCIÓN CIVIL</v>
      </c>
      <c r="J23" s="105"/>
      <c r="K23" s="105"/>
      <c r="L23" s="91">
        <f>IFERROR(VLOOKUP(B23,Concentrado_PB!K12:AP1048,24,0)," ")</f>
        <v>4</v>
      </c>
      <c r="M23" s="105"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5"/>
      <c r="O23" s="105"/>
      <c r="P23" s="105" t="str">
        <f>IFERROR(VLOOKUP(B23,Concentrado_PB!K$2:AP$1038,26,0)," ")</f>
        <v xml:space="preserve">ACCIONES IMPLEMENTADAS PARA LA PREVENCION, DISMINUCION Y MITIGACION DE RIESGOS/ACCIONES IMPLEMENTADAS PARA LA PREVENCION, DISMINUCION Y MITIGACION DE RIESGOS PROGRAMADAS                                                                    </v>
      </c>
      <c r="Q23" s="105"/>
      <c r="R23" s="105"/>
      <c r="S23" s="102" t="str">
        <f>IFERROR(VLOOKUP(B23,Concentrado_PB!K$2:AP$1038,28,0)," ")</f>
        <v>INFORME AL CONSEJO DE PROTECCION CIVIL</v>
      </c>
      <c r="T23" s="103"/>
      <c r="U23" s="104"/>
      <c r="V23" s="91" t="str">
        <f>IFERROR(VLOOKUP(B23,Concentrado_PB!K$2:AP$1038,27,0)," ")</f>
        <v>PORCENTAJE</v>
      </c>
      <c r="W23" s="91">
        <f>IFERROR(VLOOKUP(B23,Concentrado_PB!K$2:AP$1038,29,0)," ")</f>
        <v>740</v>
      </c>
      <c r="X23" s="91">
        <f>IFERROR(VLOOKUP(B23,Concentrado_PB!K$2:AP$1038,30,0)," ")</f>
        <v>2040</v>
      </c>
      <c r="Y23" s="91">
        <f>IFERROR(VLOOKUP(B23,Concentrado_PB!K$2:AP$1038,31,0)," ")</f>
        <v>1280</v>
      </c>
      <c r="Z23" s="91">
        <f>IFERROR(VLOOKUP(B23,Concentrado_PB!K$2:AP$1038,32,0)," ")</f>
        <v>340</v>
      </c>
      <c r="AA23" s="94"/>
      <c r="AB23" s="95"/>
      <c r="AC23" s="96"/>
      <c r="AD23" s="87" t="str">
        <f t="shared" si="1"/>
        <v xml:space="preserve"> </v>
      </c>
      <c r="AE23" s="97"/>
    </row>
    <row r="24" spans="1:31" ht="129.94999999999999" customHeight="1">
      <c r="A24" s="64">
        <v>12</v>
      </c>
      <c r="B24" s="65" t="str">
        <f t="shared" si="0"/>
        <v>02CD14O001</v>
      </c>
      <c r="C24" s="91">
        <f>IFERROR(VLOOKUP(B24,Concentrado_PB!K$3:AP$1038,2,0)," ")</f>
        <v>2</v>
      </c>
      <c r="D24" s="91" t="str">
        <f>IFERROR(VLOOKUP(B24,Concentrado_PB!K$3:AP$1038,4,0)," ")</f>
        <v>1</v>
      </c>
      <c r="E24" s="91" t="str">
        <f>IFERROR(VLOOKUP(B24,Concentrado_PB!K$3:AP$1038,6,0)," ")</f>
        <v>7</v>
      </c>
      <c r="F24" s="92" t="str">
        <f>IFERROR(VLOOKUP(V$9&amp;A24,Concentrado_PB!A13:BX1049,27,0)," ")</f>
        <v>2.3.2</v>
      </c>
      <c r="G24" s="93" t="str">
        <f>IFERROR(VLOOKUP(V$9&amp;A24,Concentrado_PB!A13:BX1049,20,0)," ")</f>
        <v>16. Paz, justicia e instituciones sólidas</v>
      </c>
      <c r="H24" s="91" t="str">
        <f>IFERROR(VLOOKUP(V$9&amp;A24,Concentrado_PB!A$3:I$1038,8,0),"")</f>
        <v>O001</v>
      </c>
      <c r="I24" s="105" t="str">
        <f>IFERROR(VLOOKUP(V$9&amp;A24,Concentrado_PB!A$3:I$1038,9,0)," ")</f>
        <v>O001_ACTIVIDADES DE APOYO A LA FUNCIÓN PÚBLICA Y BUEN GOBIERNO</v>
      </c>
      <c r="J24" s="105"/>
      <c r="K24" s="105"/>
      <c r="L24" s="91">
        <f>IFERROR(VLOOKUP(B24,Concentrado_PB!K13:AP1049,24,0)," ")</f>
        <v>1</v>
      </c>
      <c r="M24" s="105" t="str">
        <f>IFERROR(VLOOKUP(B24,Concentrado_PB!K$2:AP$1038,25,0)," ")</f>
        <v>MIDE LAS SOLICTUDES DE INFORMACION RECIBIDAS Y ATENDIDAS  EN LOS PLAZOS ESTABLECIDOS POR EL ORGANO GARANTE</v>
      </c>
      <c r="N24" s="105"/>
      <c r="O24" s="105"/>
      <c r="P24" s="105" t="str">
        <f>IFERROR(VLOOKUP(B24,Concentrado_PB!K$2:AP$1038,26,0)," ")</f>
        <v>TOTAL DE SOLICITUDES RECIBIDAS/ TOTAL DE SOLICITUDES ATENDIDAS *100</v>
      </c>
      <c r="Q24" s="105"/>
      <c r="R24" s="105"/>
      <c r="S24" s="102" t="str">
        <f>IFERROR(VLOOKUP(B24,Concentrado_PB!K$2:AP$1038,28,0)," ")</f>
        <v>INFORMES DE AUDITORIA. CONTROLES INTERNOS DE LAS AREAS QUE INTEGRAN A LA DIRECCION GENERAL DE ADMINISTRACION Y PORTAL DE TRANSPARENCIA</v>
      </c>
      <c r="T24" s="103"/>
      <c r="U24" s="104"/>
      <c r="V24" s="91" t="str">
        <f>IFERROR(VLOOKUP(B24,Concentrado_PB!K$2:AP$1038,27,0)," ")</f>
        <v>PORCENTAJE</v>
      </c>
      <c r="W24" s="91">
        <f>IFERROR(VLOOKUP(B24,Concentrado_PB!K$2:AP$1038,29,0)," ")</f>
        <v>1</v>
      </c>
      <c r="X24" s="91">
        <f>IFERROR(VLOOKUP(B24,Concentrado_PB!K$2:AP$1038,30,0)," ")</f>
        <v>1</v>
      </c>
      <c r="Y24" s="91">
        <f>IFERROR(VLOOKUP(B24,Concentrado_PB!K$2:AP$1038,31,0)," ")</f>
        <v>1</v>
      </c>
      <c r="Z24" s="91">
        <f>IFERROR(VLOOKUP(B24,Concentrado_PB!K$2:AP$1038,32,0)," ")</f>
        <v>1</v>
      </c>
      <c r="AA24" s="94"/>
      <c r="AB24" s="95"/>
      <c r="AC24" s="96"/>
      <c r="AD24" s="87" t="str">
        <f t="shared" si="1"/>
        <v xml:space="preserve"> </v>
      </c>
      <c r="AE24" s="97"/>
    </row>
    <row r="25" spans="1:31" ht="129.94999999999999" customHeight="1">
      <c r="A25" s="64">
        <v>13</v>
      </c>
      <c r="B25" s="65" t="str">
        <f t="shared" si="0"/>
        <v>02CD14P001</v>
      </c>
      <c r="C25" s="91">
        <f>IFERROR(VLOOKUP(B25,Concentrado_PB!K$3:AP$1038,2,0)," ")</f>
        <v>1</v>
      </c>
      <c r="D25" s="91">
        <f>IFERROR(VLOOKUP(B25,Concentrado_PB!K$3:AP$1038,4,0)," ")</f>
        <v>5</v>
      </c>
      <c r="E25" s="91">
        <f>IFERROR(VLOOKUP(B25,Concentrado_PB!K$3:AP$1038,6,0)," ")</f>
        <v>0</v>
      </c>
      <c r="F25" s="92" t="str">
        <f>IFERROR(VLOOKUP(V$9&amp;A25,Concentrado_PB!A14:BX1050,27,0)," ")</f>
        <v>1.2.4</v>
      </c>
      <c r="G25" s="93" t="str">
        <f>IFERROR(VLOOKUP(V$9&amp;A25,Concentrado_PB!A14:BX1050,20,0)," ")</f>
        <v xml:space="preserve">5. Igualdad de género </v>
      </c>
      <c r="H25" s="91" t="str">
        <f>IFERROR(VLOOKUP(V$9&amp;A25,Concentrado_PB!A$3:I$1038,8,0),"")</f>
        <v>P001</v>
      </c>
      <c r="I25" s="105" t="str">
        <f>IFERROR(VLOOKUP(V$9&amp;A25,Concentrado_PB!A$3:I$1038,9,0)," ")</f>
        <v>P001_PROMOCIÓN INTEGRAL PARA EL CUMPLIMIENTO DE LOS DERECHOS HUMANOS DE LAS NIÑAS Y MUJERES</v>
      </c>
      <c r="J25" s="105"/>
      <c r="K25" s="105"/>
      <c r="L25" s="91">
        <f>IFERROR(VLOOKUP(B25,Concentrado_PB!K14:AP1050,24,0)," ")</f>
        <v>8</v>
      </c>
      <c r="M25" s="105"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5"/>
      <c r="O25" s="105"/>
      <c r="P25" s="105" t="str">
        <f>IFERROR(VLOOKUP(B25,Concentrado_PB!K$2:AP$1038,26,0)," ")</f>
        <v>ACCIONES PROGRAMADAS/ACCIONES REALIZADAS*100</v>
      </c>
      <c r="Q25" s="105"/>
      <c r="R25" s="105"/>
      <c r="S25" s="102" t="str">
        <f>IFERROR(VLOOKUP(B25,Concentrado_PB!K$2:AP$1038,28,0)," ")</f>
        <v>INFORMES DE LAS ACCIONES REALIZADAS</v>
      </c>
      <c r="T25" s="103"/>
      <c r="U25" s="104"/>
      <c r="V25" s="91" t="str">
        <f>IFERROR(VLOOKUP(B25,Concentrado_PB!K$2:AP$1038,27,0)," ")</f>
        <v>ACCION</v>
      </c>
      <c r="W25" s="91">
        <f>IFERROR(VLOOKUP(B25,Concentrado_PB!K$2:AP$1038,29,0)," ")</f>
        <v>4</v>
      </c>
      <c r="X25" s="91">
        <f>IFERROR(VLOOKUP(B25,Concentrado_PB!K$2:AP$1038,30,0)," ")</f>
        <v>8</v>
      </c>
      <c r="Y25" s="91">
        <f>IFERROR(VLOOKUP(B25,Concentrado_PB!K$2:AP$1038,31,0)," ")</f>
        <v>8</v>
      </c>
      <c r="Z25" s="91">
        <f>IFERROR(VLOOKUP(B25,Concentrado_PB!K$2:AP$1038,32,0)," ")</f>
        <v>6</v>
      </c>
      <c r="AA25" s="94"/>
      <c r="AB25" s="95"/>
      <c r="AC25" s="96"/>
      <c r="AD25" s="87" t="str">
        <f t="shared" si="1"/>
        <v xml:space="preserve"> </v>
      </c>
      <c r="AE25" s="97"/>
    </row>
    <row r="26" spans="1:31" ht="129.94999999999999" customHeight="1">
      <c r="A26" s="64">
        <v>14</v>
      </c>
      <c r="B26" s="65" t="str">
        <f t="shared" si="0"/>
        <v>02CD14P002</v>
      </c>
      <c r="C26" s="91">
        <f>IFERROR(VLOOKUP(B26,Concentrado_PB!K$3:AP$1038,2,0)," ")</f>
        <v>1</v>
      </c>
      <c r="D26" s="91">
        <f>IFERROR(VLOOKUP(B26,Concentrado_PB!K$3:AP$1038,4,0)," ")</f>
        <v>6</v>
      </c>
      <c r="E26" s="91">
        <f>IFERROR(VLOOKUP(B26,Concentrado_PB!K$3:AP$1038,6,0)," ")</f>
        <v>0</v>
      </c>
      <c r="F26" s="92" t="str">
        <f>IFERROR(VLOOKUP(V$9&amp;A26,Concentrado_PB!A15:BX1051,27,0)," ")</f>
        <v>1.2.4</v>
      </c>
      <c r="G26" s="93" t="str">
        <f>IFERROR(VLOOKUP(V$9&amp;A26,Concentrado_PB!A15:BX1051,20,0)," ")</f>
        <v xml:space="preserve">10. Reducción de las desigualdades </v>
      </c>
      <c r="H26" s="91" t="str">
        <f>IFERROR(VLOOKUP(V$9&amp;A26,Concentrado_PB!A$3:I$1038,8,0),"")</f>
        <v>P002</v>
      </c>
      <c r="I26" s="105" t="str">
        <f>IFERROR(VLOOKUP(V$9&amp;A26,Concentrado_PB!A$3:I$1038,9,0)," ")</f>
        <v>P002_PROMOCIÓN INTEGRAL PARA EL CUMPLIMIENTO DE LOS DERECHOS HUMANOS</v>
      </c>
      <c r="J26" s="105"/>
      <c r="K26" s="105"/>
      <c r="L26" s="91">
        <f>IFERROR(VLOOKUP(B26,Concentrado_PB!K15:AP1051,24,0)," ")</f>
        <v>1100</v>
      </c>
      <c r="M26" s="105"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5"/>
      <c r="O26" s="105"/>
      <c r="P26" s="105" t="str">
        <f>IFERROR(VLOOKUP(B26,Concentrado_PB!K$2:AP$1038,26,0)," ")</f>
        <v>ACCIONES PROGRAMADAS/ACCIONES REALIZADAS*100</v>
      </c>
      <c r="Q26" s="105"/>
      <c r="R26" s="105"/>
      <c r="S26" s="102" t="str">
        <f>IFERROR(VLOOKUP(B26,Concentrado_PB!K$2:AP$1038,28,0)," ")</f>
        <v>INFORMES DE LAS ACCIONES REALIZADAS, CONTENIDOS EN LOS INFORMES TRIMESTRALES QUE SE PUBLICAN EN LA PAGINA DE LA ALCALDIA.</v>
      </c>
      <c r="T26" s="103"/>
      <c r="U26" s="104"/>
      <c r="V26" s="91" t="str">
        <f>IFERROR(VLOOKUP(B26,Concentrado_PB!K$2:AP$1038,27,0)," ")</f>
        <v>ACCION</v>
      </c>
      <c r="W26" s="91">
        <f>IFERROR(VLOOKUP(B26,Concentrado_PB!K$2:AP$1038,29,0)," ")</f>
        <v>1100</v>
      </c>
      <c r="X26" s="91">
        <f>IFERROR(VLOOKUP(B26,Concentrado_PB!K$2:AP$1038,30,0)," ")</f>
        <v>1100</v>
      </c>
      <c r="Y26" s="91">
        <f>IFERROR(VLOOKUP(B26,Concentrado_PB!K$2:AP$1038,31,0)," ")</f>
        <v>1100</v>
      </c>
      <c r="Z26" s="91">
        <f>IFERROR(VLOOKUP(B26,Concentrado_PB!K$2:AP$1038,32,0)," ")</f>
        <v>1100</v>
      </c>
      <c r="AA26" s="94"/>
      <c r="AB26" s="95"/>
      <c r="AC26" s="96"/>
      <c r="AD26" s="87" t="str">
        <f t="shared" si="1"/>
        <v xml:space="preserve"> </v>
      </c>
      <c r="AE26" s="97"/>
    </row>
    <row r="27" spans="1:31" ht="129.94999999999999" customHeight="1">
      <c r="A27" s="64">
        <v>15</v>
      </c>
      <c r="B27" s="65" t="str">
        <f t="shared" si="0"/>
        <v>02CD14P004</v>
      </c>
      <c r="C27" s="91">
        <f>IFERROR(VLOOKUP(B27,Concentrado_PB!K$3:AP$1038,2,0)," ")</f>
        <v>1</v>
      </c>
      <c r="D27" s="91" t="str">
        <f>IFERROR(VLOOKUP(B27,Concentrado_PB!K$3:AP$1038,4,0)," ")</f>
        <v>6</v>
      </c>
      <c r="E27" s="91" t="str">
        <f>IFERROR(VLOOKUP(B27,Concentrado_PB!K$3:AP$1038,6,0)," ")</f>
        <v>1</v>
      </c>
      <c r="F27" s="92" t="str">
        <f>IFERROR(VLOOKUP(V$9&amp;A27,Concentrado_PB!A16:BX1052,27,0)," ")</f>
        <v>2.6.8</v>
      </c>
      <c r="G27" s="93" t="str">
        <f>IFERROR(VLOOKUP(V$9&amp;A27,Concentrado_PB!A16:BX1052,20,0)," ")</f>
        <v xml:space="preserve">10. Reducción de las desigualdades </v>
      </c>
      <c r="H27" s="91" t="str">
        <f>IFERROR(VLOOKUP(V$9&amp;A27,Concentrado_PB!A$3:I$1038,8,0),"")</f>
        <v>P004</v>
      </c>
      <c r="I27" s="105" t="str">
        <f>IFERROR(VLOOKUP(V$9&amp;A27,Concentrado_PB!A$3:I$1038,9,0)," ")</f>
        <v xml:space="preserve">P004_PROMOCIÓN INTEGRAL PARA EL CUMPLIMIENTO DE LOS DERECHOS DE LA NIÑEZ Y DE LA ADOLESCENCIA </v>
      </c>
      <c r="J27" s="105"/>
      <c r="K27" s="105"/>
      <c r="L27" s="91">
        <f>IFERROR(VLOOKUP(B27,Concentrado_PB!K16:AP1052,24,0)," ")</f>
        <v>1</v>
      </c>
      <c r="M27" s="105" t="str">
        <f>IFERROR(VLOOKUP(B27,Concentrado_PB!K$2:AP$1038,25,0)," ")</f>
        <v>PORCENTAJE DE ACTIVIDADES REALIZADAS A EFECTO DE CONCIENTIZAR SOBRE LOS DERECHOS DE LAS NIÑAS, NIÑOS Y ADOLESCENTES A LOS SERVIDORES PÚBLICOS DE LA INSTITUCIÓN.</v>
      </c>
      <c r="N27" s="105"/>
      <c r="O27" s="105"/>
      <c r="P27" s="105" t="str">
        <f>IFERROR(VLOOKUP(B27,Concentrado_PB!K$2:AP$1038,26,0)," ")</f>
        <v>(ACTIVIDADES PLANEADAS PARA CONCIENTIZAR SOBRE LOS DERECHOS DE LAS NIÑAS, NIÑOS Y ADOLESCENTES) / (ACTIVIDADES REALIZADAS PARA CONCIENTIZAR SOBRE LOS DERECHOS DE LAS NIÑAS, NIÑOS Y ADOLESCENTES)</v>
      </c>
      <c r="Q27" s="105"/>
      <c r="R27" s="105"/>
      <c r="S27" s="102" t="str">
        <f>IFERROR(VLOOKUP(B27,Concentrado_PB!K$2:AP$1038,28,0)," ")</f>
        <v>N/A</v>
      </c>
      <c r="T27" s="103"/>
      <c r="U27" s="104"/>
      <c r="V27" s="91" t="str">
        <f>IFERROR(VLOOKUP(B27,Concentrado_PB!K$2:AP$1038,27,0)," ")</f>
        <v>PORCENTAJE</v>
      </c>
      <c r="W27" s="91">
        <f>IFERROR(VLOOKUP(B27,Concentrado_PB!K$2:AP$1038,29,0)," ")</f>
        <v>0</v>
      </c>
      <c r="X27" s="91">
        <f>IFERROR(VLOOKUP(B27,Concentrado_PB!K$2:AP$1038,30,0)," ")</f>
        <v>0.5</v>
      </c>
      <c r="Y27" s="91">
        <f>IFERROR(VLOOKUP(B27,Concentrado_PB!K$2:AP$1038,31,0)," ")</f>
        <v>1</v>
      </c>
      <c r="Z27" s="91">
        <f>IFERROR(VLOOKUP(B27,Concentrado_PB!K$2:AP$1038,32,0)," ")</f>
        <v>1</v>
      </c>
      <c r="AA27" s="94"/>
      <c r="AB27" s="95"/>
      <c r="AC27" s="96"/>
      <c r="AD27" s="87" t="str">
        <f t="shared" si="1"/>
        <v xml:space="preserve"> </v>
      </c>
      <c r="AE27" s="97"/>
    </row>
    <row r="28" spans="1:31" ht="129.94999999999999" customHeight="1">
      <c r="A28" s="64">
        <v>16</v>
      </c>
      <c r="B28" s="65" t="str">
        <f t="shared" si="0"/>
        <v>02CD14S126</v>
      </c>
      <c r="C28" s="91">
        <f>IFERROR(VLOOKUP(B28,Concentrado_PB!K$3:AP$1038,2,0)," ")</f>
        <v>1</v>
      </c>
      <c r="D28" s="91">
        <f>IFERROR(VLOOKUP(B28,Concentrado_PB!K$3:AP$1038,4,0)," ")</f>
        <v>6</v>
      </c>
      <c r="E28" s="91">
        <f>IFERROR(VLOOKUP(B28,Concentrado_PB!K$3:AP$1038,6,0)," ")</f>
        <v>3</v>
      </c>
      <c r="F28" s="92" t="str">
        <f>IFERROR(VLOOKUP(V$9&amp;A28,Concentrado_PB!A17:BX1053,27,0)," ")</f>
        <v>2.6.2</v>
      </c>
      <c r="G28" s="93" t="str">
        <f>IFERROR(VLOOKUP(V$9&amp;A28,Concentrado_PB!A17:BX1053,20,0)," ")</f>
        <v xml:space="preserve">10. Reducción de las desigualdades </v>
      </c>
      <c r="H28" s="91" t="str">
        <f>IFERROR(VLOOKUP(V$9&amp;A28,Concentrado_PB!A$3:I$1038,8,0),"")</f>
        <v>S126</v>
      </c>
      <c r="I28" s="105" t="str">
        <f>IFERROR(VLOOKUP(V$9&amp;A28,Concentrado_PB!A$3:I$1038,9,0)," ")</f>
        <v>S126_COMUNIDAD   HUEHUEYOTL,  APOYO   A  COLECTIVOS   DE  PERSONAS ADULTAS MAYORES</v>
      </c>
      <c r="J28" s="105"/>
      <c r="K28" s="105"/>
      <c r="L28" s="91">
        <f>IFERROR(VLOOKUP(B28,Concentrado_PB!K17:AP1053,24,0)," ")</f>
        <v>2.3E-2</v>
      </c>
      <c r="M28" s="105" t="str">
        <f>IFERROR(VLOOKUP(B28,Concentrado_PB!K$2:AP$1038,25,0)," ")</f>
        <v>MIDE EL NUMERO DE PERSONAS ADULTAS MAYORES QUE PARTICIPAN EN LOS COLECTIVOS Y REDES DE APOYO.</v>
      </c>
      <c r="N28" s="105"/>
      <c r="O28" s="105"/>
      <c r="P28" s="105" t="str">
        <f>IFERROR(VLOOKUP(B28,Concentrado_PB!K$2:AP$1038,26,0)," ")</f>
        <v>(PERSONAS ADULTAS MAYORES QUE PARTICIPAN EN LOS COLECTIVOS Y REDES DE APOYO / NUMERO DE PERSONAS ADULTAS MAYORES DE LA DEMARCACION) * 100</v>
      </c>
      <c r="Q28" s="105"/>
      <c r="R28" s="105"/>
      <c r="S28" s="102"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103"/>
      <c r="U28" s="104"/>
      <c r="V28" s="91" t="str">
        <f>IFERROR(VLOOKUP(B28,Concentrado_PB!K$2:AP$1038,27,0)," ")</f>
        <v>PORCENTAJE</v>
      </c>
      <c r="W28" s="91">
        <f>IFERROR(VLOOKUP(B28,Concentrado_PB!K$2:AP$1038,29,0)," ")</f>
        <v>0</v>
      </c>
      <c r="X28" s="91">
        <f>IFERROR(VLOOKUP(B28,Concentrado_PB!K$2:AP$1038,30,0)," ")</f>
        <v>7.0000000000000001E-3</v>
      </c>
      <c r="Y28" s="91">
        <f>IFERROR(VLOOKUP(B28,Concentrado_PB!K$2:AP$1038,31,0)," ")</f>
        <v>1.4999999999999999E-2</v>
      </c>
      <c r="Z28" s="91">
        <f>IFERROR(VLOOKUP(B28,Concentrado_PB!K$2:AP$1038,32,0)," ")</f>
        <v>2.3E-2</v>
      </c>
      <c r="AA28" s="94"/>
      <c r="AB28" s="95"/>
      <c r="AC28" s="96"/>
      <c r="AD28" s="87" t="str">
        <f t="shared" si="1"/>
        <v xml:space="preserve"> </v>
      </c>
      <c r="AE28" s="97"/>
    </row>
    <row r="29" spans="1:31" ht="129.94999999999999" customHeight="1">
      <c r="A29" s="64">
        <v>17</v>
      </c>
      <c r="B29" s="65" t="str">
        <f t="shared" si="0"/>
        <v>02CD14S127</v>
      </c>
      <c r="C29" s="91">
        <f>IFERROR(VLOOKUP(B29,Concentrado_PB!K$3:AP$1038,2,0)," ")</f>
        <v>1</v>
      </c>
      <c r="D29" s="91">
        <f>IFERROR(VLOOKUP(B29,Concentrado_PB!K$3:AP$1038,4,0)," ")</f>
        <v>6</v>
      </c>
      <c r="E29" s="91" t="str">
        <f>IFERROR(VLOOKUP(B29,Concentrado_PB!K$3:AP$1038,6,0)," ")</f>
        <v>0</v>
      </c>
      <c r="F29" s="92" t="str">
        <f>IFERROR(VLOOKUP(V$9&amp;A29,Concentrado_PB!A18:BX1054,27,0)," ")</f>
        <v>2.4.4</v>
      </c>
      <c r="G29" s="93" t="str">
        <f>IFERROR(VLOOKUP(V$9&amp;A29,Concentrado_PB!A18:BX1054,20,0)," ")</f>
        <v>11. Ciudades y comunidades sostenibles</v>
      </c>
      <c r="H29" s="91" t="str">
        <f>IFERROR(VLOOKUP(V$9&amp;A29,Concentrado_PB!A$3:I$1038,8,0),"")</f>
        <v>S127</v>
      </c>
      <c r="I29" s="105" t="str">
        <f>IFERROR(VLOOKUP(V$9&amp;A29,Concentrado_PB!A$3:I$1038,9,0)," ")</f>
        <v>S127_MOCHILA DE DERECHOS</v>
      </c>
      <c r="J29" s="105"/>
      <c r="K29" s="105"/>
      <c r="L29" s="91">
        <f>IFERROR(VLOOKUP(B29,Concentrado_PB!K18:AP1054,24,0)," ")</f>
        <v>1.7100000000000001E-2</v>
      </c>
      <c r="M29" s="105" t="str">
        <f>IFERROR(VLOOKUP(B29,Concentrado_PB!K$2:AP$1038,25,0)," ")</f>
        <v>MIDE EL NUMERO DE NIÑAS, NIÑOS, ADOLESCENTES, JOVENES, PERSONAS ADULTAS Y PERSONAS ADULTAS MAYORES BENEFICIADOS CON TALLERES.</v>
      </c>
      <c r="N29" s="105"/>
      <c r="O29" s="105"/>
      <c r="P29" s="105" t="str">
        <f>IFERROR(VLOOKUP(B29,Concentrado_PB!K$2:AP$1038,26,0)," ")</f>
        <v>(NUMERO NIÑAS, NIÑOS, ADOLESCENTES, JOVENES, PERSONAS ADULTAS Y PERSONAS ADULTAS MAYORES BENEFICIADOS CON TALLERES/ NUMERO DE PERSONAS QUE HABITAN EN ZONAS DE MUY BAJO Y BAJO INDICE DE DESARROLLO SOCIAL)*100</v>
      </c>
      <c r="Q29" s="105"/>
      <c r="R29" s="105"/>
      <c r="S29" s="102"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103"/>
      <c r="U29" s="104"/>
      <c r="V29" s="91" t="str">
        <f>IFERROR(VLOOKUP(B29,Concentrado_PB!K$2:AP$1038,27,0)," ")</f>
        <v>PORCENTAJE</v>
      </c>
      <c r="W29" s="91">
        <f>IFERROR(VLOOKUP(B29,Concentrado_PB!K$2:AP$1038,29,0)," ")</f>
        <v>7.1000000000000004E-3</v>
      </c>
      <c r="X29" s="91">
        <f>IFERROR(VLOOKUP(B29,Concentrado_PB!K$2:AP$1038,30,0)," ")</f>
        <v>1.7100000000000001E-2</v>
      </c>
      <c r="Y29" s="91">
        <f>IFERROR(VLOOKUP(B29,Concentrado_PB!K$2:AP$1038,31,0)," ")</f>
        <v>1.7100000000000001E-2</v>
      </c>
      <c r="Z29" s="91">
        <f>IFERROR(VLOOKUP(B29,Concentrado_PB!K$2:AP$1038,32,0)," ")</f>
        <v>1.7100000000000001E-2</v>
      </c>
      <c r="AA29" s="94"/>
      <c r="AB29" s="95"/>
      <c r="AC29" s="96"/>
      <c r="AD29" s="87" t="str">
        <f t="shared" si="1"/>
        <v xml:space="preserve"> </v>
      </c>
      <c r="AE29" s="97"/>
    </row>
    <row r="30" spans="1:31" ht="129.94999999999999" customHeight="1">
      <c r="A30" s="64">
        <v>18</v>
      </c>
      <c r="B30" s="65" t="str">
        <f t="shared" si="0"/>
        <v>02CD14S128</v>
      </c>
      <c r="C30" s="91">
        <f>IFERROR(VLOOKUP(B30,Concentrado_PB!K$3:AP$1038,2,0)," ")</f>
        <v>1</v>
      </c>
      <c r="D30" s="91">
        <f>IFERROR(VLOOKUP(B30,Concentrado_PB!K$3:AP$1038,4,0)," ")</f>
        <v>6</v>
      </c>
      <c r="E30" s="91">
        <f>IFERROR(VLOOKUP(B30,Concentrado_PB!K$3:AP$1038,6,0)," ")</f>
        <v>1</v>
      </c>
      <c r="F30" s="92" t="str">
        <f>IFERROR(VLOOKUP(V$9&amp;A30,Concentrado_PB!A19:BX1055,27,0)," ")</f>
        <v>2.6.8</v>
      </c>
      <c r="G30" s="93" t="str">
        <f>IFERROR(VLOOKUP(V$9&amp;A30,Concentrado_PB!A19:BX1055,20,0)," ")</f>
        <v xml:space="preserve">10. Reducción de las desigualdades </v>
      </c>
      <c r="H30" s="91" t="str">
        <f>IFERROR(VLOOKUP(V$9&amp;A30,Concentrado_PB!A$3:I$1038,8,0),"")</f>
        <v>S128</v>
      </c>
      <c r="I30" s="105" t="str">
        <f>IFERROR(VLOOKUP(V$9&amp;A30,Concentrado_PB!A$3:I$1038,9,0)," ")</f>
        <v>S128_DEFENSORÍA  DE  LOS  DERECHOS  Y  APOYOS  ECONÓMICOS  A NIÑAS  Y NIÑOS DE TLALPAN</v>
      </c>
      <c r="J30" s="105"/>
      <c r="K30" s="105"/>
      <c r="L30" s="91">
        <f>IFERROR(VLOOKUP(B30,Concentrado_PB!K19:AP1055,24,0)," ")</f>
        <v>0.01</v>
      </c>
      <c r="M30" s="105" t="str">
        <f>IFERROR(VLOOKUP(B30,Concentrado_PB!K$2:AP$1038,25,0)," ")</f>
        <v xml:space="preserve">MIDE EL NUMERO DE NIÑAS, NIÑAS Y ADOLESCENTES QUE RECIBEN APOYO ECONOMICO Y PARTICIPAN EN LOS TALLERES. </v>
      </c>
      <c r="N30" s="105"/>
      <c r="O30" s="105"/>
      <c r="P30" s="105" t="str">
        <f>IFERROR(VLOOKUP(B30,Concentrado_PB!K$2:AP$1038,26,0)," ")</f>
        <v>(NUMERO DE NIÑAS, NIÑOS Y ADOLESCENTES QUE RECIBEN EL APOYO ECONOMICO Y PARTICIPAN EN LOS TALLERES / NUMERO DE NIÑAS, NIÑOS Y ADOLESCENTES DE 5 A 14 AÑOS QUE RESIDEN EN LA DEMARCACION) * 100</v>
      </c>
      <c r="Q30" s="105"/>
      <c r="R30" s="105"/>
      <c r="S30" s="102"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103"/>
      <c r="U30" s="104"/>
      <c r="V30" s="91" t="str">
        <f>IFERROR(VLOOKUP(B30,Concentrado_PB!K$2:AP$1038,27,0)," ")</f>
        <v>PORCENTAJE</v>
      </c>
      <c r="W30" s="91">
        <f>IFERROR(VLOOKUP(B30,Concentrado_PB!K$2:AP$1038,29,0)," ")</f>
        <v>0</v>
      </c>
      <c r="X30" s="91">
        <f>IFERROR(VLOOKUP(B30,Concentrado_PB!K$2:AP$1038,30,0)," ")</f>
        <v>0.01</v>
      </c>
      <c r="Y30" s="91">
        <f>IFERROR(VLOOKUP(B30,Concentrado_PB!K$2:AP$1038,31,0)," ")</f>
        <v>0.01</v>
      </c>
      <c r="Z30" s="91">
        <f>IFERROR(VLOOKUP(B30,Concentrado_PB!K$2:AP$1038,32,0)," ")</f>
        <v>0.01</v>
      </c>
      <c r="AA30" s="94"/>
      <c r="AB30" s="95"/>
      <c r="AC30" s="96"/>
      <c r="AD30" s="87" t="str">
        <f t="shared" si="1"/>
        <v xml:space="preserve"> </v>
      </c>
      <c r="AE30" s="97"/>
    </row>
    <row r="31" spans="1:31" ht="129.94999999999999" customHeight="1">
      <c r="A31" s="64">
        <v>19</v>
      </c>
      <c r="B31" s="65" t="str">
        <f t="shared" si="0"/>
        <v>02CD14S129</v>
      </c>
      <c r="C31" s="91">
        <f>IFERROR(VLOOKUP(B31,Concentrado_PB!K$3:AP$1038,2,0)," ")</f>
        <v>1</v>
      </c>
      <c r="D31" s="91">
        <f>IFERROR(VLOOKUP(B31,Concentrado_PB!K$3:AP$1038,4,0)," ")</f>
        <v>1</v>
      </c>
      <c r="E31" s="91">
        <f>IFERROR(VLOOKUP(B31,Concentrado_PB!K$3:AP$1038,6,0)," ")</f>
        <v>3</v>
      </c>
      <c r="F31" s="92" t="str">
        <f>IFERROR(VLOOKUP(V$9&amp;A31,Concentrado_PB!A20:BX1056,27,0)," ")</f>
        <v>2.5.2</v>
      </c>
      <c r="G31" s="93" t="str">
        <f>IFERROR(VLOOKUP(V$9&amp;A31,Concentrado_PB!A20:BX1056,20,0)," ")</f>
        <v>4. Educación de calidad</v>
      </c>
      <c r="H31" s="91" t="str">
        <f>IFERROR(VLOOKUP(V$9&amp;A31,Concentrado_PB!A$3:I$1038,8,0),"")</f>
        <v>S129</v>
      </c>
      <c r="I31" s="105" t="str">
        <f>IFERROR(VLOOKUP(V$9&amp;A31,Concentrado_PB!A$3:I$1038,9,0)," ")</f>
        <v>S129_ASESORÍAS   PARA  EL   EXAMEN  DE   INGRESO  A   LA   EDUCACIÓN  MEDIA SUPERIOR</v>
      </c>
      <c r="J31" s="105"/>
      <c r="K31" s="105"/>
      <c r="L31" s="91">
        <f>IFERROR(VLOOKUP(B31,Concentrado_PB!K20:AP1056,24,0)," ")</f>
        <v>0.17499999999999999</v>
      </c>
      <c r="M31" s="105" t="str">
        <f>IFERROR(VLOOKUP(B31,Concentrado_PB!K$2:AP$1038,25,0)," ")</f>
        <v xml:space="preserve">MIDE LA CANTIDAD DE ALUMNOS QUE RECIBEN ASESORIAS DE PREPARACION </v>
      </c>
      <c r="N31" s="105"/>
      <c r="O31" s="105"/>
      <c r="P31" s="105" t="str">
        <f>IFERROR(VLOOKUP(B31,Concentrado_PB!K$2:AP$1038,26,0)," ")</f>
        <v>(NUMERO DE ALUMNOS QUE RECIBEN LAS ASESORIAS DE PREPARACION / NUMERO DE NIÑAS Y NIÑOS QUE EGRESAN DE TERCER AÑO DE SECUNDARIA) * 100</v>
      </c>
      <c r="Q31" s="105"/>
      <c r="R31" s="105"/>
      <c r="S31" s="102"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3"/>
      <c r="U31" s="104"/>
      <c r="V31" s="91" t="str">
        <f>IFERROR(VLOOKUP(B31,Concentrado_PB!K$2:AP$1038,27,0)," ")</f>
        <v>PORCENTAJE</v>
      </c>
      <c r="W31" s="91">
        <f>IFERROR(VLOOKUP(B31,Concentrado_PB!K$2:AP$1038,29,0)," ")</f>
        <v>0</v>
      </c>
      <c r="X31" s="91">
        <f>IFERROR(VLOOKUP(B31,Concentrado_PB!K$2:AP$1038,30,0)," ")</f>
        <v>0.17499999999999999</v>
      </c>
      <c r="Y31" s="91">
        <f>IFERROR(VLOOKUP(B31,Concentrado_PB!K$2:AP$1038,31,0)," ")</f>
        <v>0.17499999999999999</v>
      </c>
      <c r="Z31" s="91">
        <f>IFERROR(VLOOKUP(B31,Concentrado_PB!K$2:AP$1038,32,0)," ")</f>
        <v>0.17499999999999999</v>
      </c>
      <c r="AA31" s="94"/>
      <c r="AB31" s="95"/>
      <c r="AC31" s="96"/>
      <c r="AD31" s="87" t="str">
        <f t="shared" si="1"/>
        <v xml:space="preserve"> </v>
      </c>
      <c r="AE31" s="97"/>
    </row>
    <row r="32" spans="1:31" ht="129.94999999999999" customHeight="1">
      <c r="A32" s="64">
        <v>20</v>
      </c>
      <c r="B32" s="65" t="str">
        <f t="shared" si="0"/>
        <v>02CD14S130</v>
      </c>
      <c r="C32" s="91">
        <f>IFERROR(VLOOKUP(B32,Concentrado_PB!K$3:AP$1038,2,0)," ")</f>
        <v>1</v>
      </c>
      <c r="D32" s="91">
        <f>IFERROR(VLOOKUP(B32,Concentrado_PB!K$3:AP$1038,4,0)," ")</f>
        <v>1</v>
      </c>
      <c r="E32" s="91">
        <f>IFERROR(VLOOKUP(B32,Concentrado_PB!K$3:AP$1038,6,0)," ")</f>
        <v>2</v>
      </c>
      <c r="F32" s="92" t="str">
        <f>IFERROR(VLOOKUP(V$9&amp;A32,Concentrado_PB!A21:BX1057,27,0)," ")</f>
        <v>2.5.6</v>
      </c>
      <c r="G32" s="93" t="str">
        <f>IFERROR(VLOOKUP(V$9&amp;A32,Concentrado_PB!A21:BX1057,20,0)," ")</f>
        <v>4. Educación de calidad</v>
      </c>
      <c r="H32" s="91" t="str">
        <f>IFERROR(VLOOKUP(V$9&amp;A32,Concentrado_PB!A$3:I$1038,8,0),"")</f>
        <v>S130</v>
      </c>
      <c r="I32" s="105" t="str">
        <f>IFERROR(VLOOKUP(V$9&amp;A32,Concentrado_PB!A$3:I$1038,9,0)," ")</f>
        <v>S130_EDUCARNOS EN COMUNIDAD PARA EL BIENESTAR SOCIAL</v>
      </c>
      <c r="J32" s="105"/>
      <c r="K32" s="105"/>
      <c r="L32" s="91">
        <f>IFERROR(VLOOKUP(B32,Concentrado_PB!K21:AP1057,24,0)," ")</f>
        <v>1.6E-2</v>
      </c>
      <c r="M32" s="105" t="str">
        <f>IFERROR(VLOOKUP(B32,Concentrado_PB!K$2:AP$1038,25,0)," ")</f>
        <v>MIDE EL NUMERO DE PERSONAS QUE RECIBEN ALGUN TIPO DE ASESORIA, ORIENTACION Y ACOMPAÑAMIENTO EDUCATIVO.</v>
      </c>
      <c r="N32" s="105"/>
      <c r="O32" s="105"/>
      <c r="P32" s="105" t="str">
        <f>IFERROR(VLOOKUP(B32,Concentrado_PB!K$2:AP$1038,26,0)," ")</f>
        <v>(NUMERO DE PERSONAS QUE RECIBEN ALGUN TIPO DE ASESORIA, ORIENTACION Y ACOMPAÑAMIENTO EDUCATIVO / NUMERO DE PERSONAS DE 15 AÑOS Y MAS QUE HABITAN EN LA ALCALDIA DE TLALPAN) * 100</v>
      </c>
      <c r="Q32" s="105"/>
      <c r="R32" s="105"/>
      <c r="S32" s="102"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3"/>
      <c r="U32" s="104"/>
      <c r="V32" s="91" t="str">
        <f>IFERROR(VLOOKUP(B32,Concentrado_PB!K$2:AP$1038,27,0)," ")</f>
        <v>PORCENTAJE</v>
      </c>
      <c r="W32" s="91">
        <f>IFERROR(VLOOKUP(B32,Concentrado_PB!K$2:AP$1038,29,0)," ")</f>
        <v>4.0000000000000001E-3</v>
      </c>
      <c r="X32" s="91">
        <f>IFERROR(VLOOKUP(B32,Concentrado_PB!K$2:AP$1038,30,0)," ")</f>
        <v>8.0000000000000002E-3</v>
      </c>
      <c r="Y32" s="91">
        <f>IFERROR(VLOOKUP(B32,Concentrado_PB!K$2:AP$1038,31,0)," ")</f>
        <v>1.2E-2</v>
      </c>
      <c r="Z32" s="91">
        <f>IFERROR(VLOOKUP(B32,Concentrado_PB!K$2:AP$1038,32,0)," ")</f>
        <v>1.6E-2</v>
      </c>
      <c r="AA32" s="94"/>
      <c r="AB32" s="95"/>
      <c r="AC32" s="96"/>
      <c r="AD32" s="87" t="str">
        <f t="shared" si="1"/>
        <v xml:space="preserve"> </v>
      </c>
      <c r="AE32" s="97"/>
    </row>
    <row r="33" spans="1:31" ht="129.94999999999999" customHeight="1">
      <c r="A33" s="64">
        <v>21</v>
      </c>
      <c r="B33" s="65" t="str">
        <f t="shared" si="0"/>
        <v>02CD14S132</v>
      </c>
      <c r="C33" s="91">
        <f>IFERROR(VLOOKUP(B33,Concentrado_PB!K$3:AP$1038,2,0)," ")</f>
        <v>1</v>
      </c>
      <c r="D33" s="91">
        <f>IFERROR(VLOOKUP(B33,Concentrado_PB!K$3:AP$1038,4,0)," ")</f>
        <v>1</v>
      </c>
      <c r="E33" s="91">
        <f>IFERROR(VLOOKUP(B33,Concentrado_PB!K$3:AP$1038,6,0)," ")</f>
        <v>2</v>
      </c>
      <c r="F33" s="92" t="str">
        <f>IFERROR(VLOOKUP(V$9&amp;A33,Concentrado_PB!A22:BX1058,27,0)," ")</f>
        <v>2.5.6</v>
      </c>
      <c r="G33" s="93" t="str">
        <f>IFERROR(VLOOKUP(V$9&amp;A33,Concentrado_PB!A22:BX1058,20,0)," ")</f>
        <v>4. Educación de calidad</v>
      </c>
      <c r="H33" s="91" t="str">
        <f>IFERROR(VLOOKUP(V$9&amp;A33,Concentrado_PB!A$3:I$1038,8,0),"")</f>
        <v>S132</v>
      </c>
      <c r="I33" s="105" t="str">
        <f>IFERROR(VLOOKUP(V$9&amp;A33,Concentrado_PB!A$3:I$1038,9,0)," ")</f>
        <v>S132_APOYO  PROFESIONAL A LA POBLACIÓN EN SUS TAREAS EDUCATIVAS EN LAS BIBLIOTECAS PÚBLICAS</v>
      </c>
      <c r="J33" s="105"/>
      <c r="K33" s="105"/>
      <c r="L33" s="91">
        <f>IFERROR(VLOOKUP(B33,Concentrado_PB!K22:AP1058,24,0)," ")</f>
        <v>1.0999999999999999E-2</v>
      </c>
      <c r="M33" s="105" t="str">
        <f>IFERROR(VLOOKUP(B33,Concentrado_PB!K$2:AP$1038,25,0)," ")</f>
        <v>MIDE LA CANTIDAD DE NIÑAS, NIÑOS Y ADOLESCENTES QUE RECIBEN ASESORIA EN LAS BIBLIOTECAS PUBLICAS.</v>
      </c>
      <c r="N33" s="105"/>
      <c r="O33" s="105"/>
      <c r="P33" s="105" t="str">
        <f>IFERROR(VLOOKUP(B33,Concentrado_PB!K$2:AP$1038,26,0)," ")</f>
        <v>(NUMERO DE NIÑAS, NIÑOS Y ADOLESCENTES QUE RECIBEN ASESORIA EN LAS BIBLIOTECAS PUBLICAS / NUMERO DE NIÑAS, NIÑOS Y ADOLESCENTES QUE ESTUDIAN EN ESCUELAS PRIMARIAS Y SECUNDARIAS PUBLICAS) * 100</v>
      </c>
      <c r="Q33" s="105"/>
      <c r="R33" s="105"/>
      <c r="S33" s="102"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3"/>
      <c r="U33" s="104"/>
      <c r="V33" s="91" t="str">
        <f>IFERROR(VLOOKUP(B33,Concentrado_PB!K$2:AP$1038,27,0)," ")</f>
        <v>PORCENTAJE</v>
      </c>
      <c r="W33" s="91">
        <f>IFERROR(VLOOKUP(B33,Concentrado_PB!K$2:AP$1038,29,0)," ")</f>
        <v>1.0999999999999999E-2</v>
      </c>
      <c r="X33" s="91">
        <f>IFERROR(VLOOKUP(B33,Concentrado_PB!K$2:AP$1038,30,0)," ")</f>
        <v>1.0999999999999999E-2</v>
      </c>
      <c r="Y33" s="91">
        <f>IFERROR(VLOOKUP(B33,Concentrado_PB!K$2:AP$1038,31,0)," ")</f>
        <v>1.0999999999999999E-2</v>
      </c>
      <c r="Z33" s="91">
        <f>IFERROR(VLOOKUP(B33,Concentrado_PB!K$2:AP$1038,32,0)," ")</f>
        <v>1.0999999999999999E-2</v>
      </c>
      <c r="AA33" s="94"/>
      <c r="AB33" s="95"/>
      <c r="AC33" s="96"/>
      <c r="AD33" s="87" t="str">
        <f t="shared" si="1"/>
        <v xml:space="preserve"> </v>
      </c>
      <c r="AE33" s="97"/>
    </row>
    <row r="34" spans="1:31" ht="129.94999999999999" customHeight="1">
      <c r="A34" s="64">
        <v>22</v>
      </c>
      <c r="B34" s="65" t="str">
        <f t="shared" si="0"/>
        <v>02CD14S133</v>
      </c>
      <c r="C34" s="91">
        <f>IFERROR(VLOOKUP(B34,Concentrado_PB!K$3:AP$1038,2,0)," ")</f>
        <v>2</v>
      </c>
      <c r="D34" s="91">
        <f>IFERROR(VLOOKUP(B34,Concentrado_PB!K$3:AP$1038,4,0)," ")</f>
        <v>2</v>
      </c>
      <c r="E34" s="91">
        <f>IFERROR(VLOOKUP(B34,Concentrado_PB!K$3:AP$1038,6,0)," ")</f>
        <v>1</v>
      </c>
      <c r="F34" s="92" t="str">
        <f>IFERROR(VLOOKUP(V$9&amp;A34,Concentrado_PB!A23:BX1059,27,0)," ")</f>
        <v>2.2.2</v>
      </c>
      <c r="G34" s="93" t="str">
        <f>IFERROR(VLOOKUP(V$9&amp;A34,Concentrado_PB!A23:BX1059,20,0)," ")</f>
        <v>11. Ciudades y comunidades sostenibles</v>
      </c>
      <c r="H34" s="91" t="str">
        <f>IFERROR(VLOOKUP(V$9&amp;A34,Concentrado_PB!A$3:I$1038,8,0),"")</f>
        <v>S133</v>
      </c>
      <c r="I34" s="105" t="str">
        <f>IFERROR(VLOOKUP(V$9&amp;A34,Concentrado_PB!A$3:I$1038,9,0)," ")</f>
        <v>S133_IMAGEN URBANA PARA CULTIVAR COMUNIDAD</v>
      </c>
      <c r="J34" s="105"/>
      <c r="K34" s="105"/>
      <c r="L34" s="91">
        <f>IFERROR(VLOOKUP(B34,Concentrado_PB!K23:AP1059,24,0)," ")</f>
        <v>0.17</v>
      </c>
      <c r="M34" s="105" t="str">
        <f>IFERROR(VLOOKUP(B34,Concentrado_PB!K$2:AP$1038,25,0)," ")</f>
        <v>MIDE EL NUMERO DE PERSONAS ATENDIDAS A TRAVES DE LOS SERVICIOS PUBLICOS DE MEJORAMIENTO URBANO.</v>
      </c>
      <c r="N34" s="105"/>
      <c r="O34" s="105"/>
      <c r="P34" s="105"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5"/>
      <c r="R34" s="105"/>
      <c r="S34" s="102"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3"/>
      <c r="U34" s="104"/>
      <c r="V34" s="91" t="str">
        <f>IFERROR(VLOOKUP(B34,Concentrado_PB!K$2:AP$1038,27,0)," ")</f>
        <v>PORCENTAJE</v>
      </c>
      <c r="W34" s="91">
        <f>IFERROR(VLOOKUP(B34,Concentrado_PB!K$2:AP$1038,29,0)," ")</f>
        <v>0</v>
      </c>
      <c r="X34" s="91">
        <f>IFERROR(VLOOKUP(B34,Concentrado_PB!K$2:AP$1038,30,0)," ")</f>
        <v>0.17</v>
      </c>
      <c r="Y34" s="91">
        <f>IFERROR(VLOOKUP(B34,Concentrado_PB!K$2:AP$1038,31,0)," ")</f>
        <v>0.17</v>
      </c>
      <c r="Z34" s="91">
        <f>IFERROR(VLOOKUP(B34,Concentrado_PB!K$2:AP$1038,32,0)," ")</f>
        <v>0.17</v>
      </c>
      <c r="AA34" s="94"/>
      <c r="AB34" s="95"/>
      <c r="AC34" s="96"/>
      <c r="AD34" s="87" t="str">
        <f t="shared" si="1"/>
        <v xml:space="preserve"> </v>
      </c>
      <c r="AE34" s="97"/>
    </row>
    <row r="35" spans="1:31" ht="129.94999999999999" customHeight="1">
      <c r="A35" s="64">
        <v>23</v>
      </c>
      <c r="B35" s="65" t="str">
        <f t="shared" si="0"/>
        <v>02CD14S134</v>
      </c>
      <c r="C35" s="91">
        <f>IFERROR(VLOOKUP(B35,Concentrado_PB!K$3:AP$1038,2,0)," ")</f>
        <v>2</v>
      </c>
      <c r="D35" s="91">
        <f>IFERROR(VLOOKUP(B35,Concentrado_PB!K$3:AP$1038,4,0)," ")</f>
        <v>3</v>
      </c>
      <c r="E35" s="91">
        <f>IFERROR(VLOOKUP(B35,Concentrado_PB!K$3:AP$1038,6,0)," ")</f>
        <v>4</v>
      </c>
      <c r="F35" s="92" t="str">
        <f>IFERROR(VLOOKUP(V$9&amp;A35,Concentrado_PB!A24:BX1060,27,0)," ")</f>
        <v>2.1.6</v>
      </c>
      <c r="G35" s="93" t="str">
        <f>IFERROR(VLOOKUP(V$9&amp;A35,Concentrado_PB!A24:BX1060,20,0)," ")</f>
        <v>15. Vida de ecosistemas terrestres</v>
      </c>
      <c r="H35" s="91" t="str">
        <f>IFERROR(VLOOKUP(V$9&amp;A35,Concentrado_PB!A$3:I$1038,8,0),"")</f>
        <v>S134</v>
      </c>
      <c r="I35" s="105" t="str">
        <f>IFERROR(VLOOKUP(V$9&amp;A35,Concentrado_PB!A$3:I$1038,9,0)," ")</f>
        <v>S134_HUELLAS: SEMBRANDO COMPAÑÍA EN COMUNIDAD</v>
      </c>
      <c r="J35" s="105"/>
      <c r="K35" s="105"/>
      <c r="L35" s="91">
        <f>IFERROR(VLOOKUP(B35,Concentrado_PB!K24:AP1060,24,0)," ")</f>
        <v>0.156</v>
      </c>
      <c r="M35" s="105" t="str">
        <f>IFERROR(VLOOKUP(B35,Concentrado_PB!K$2:AP$1038,25,0)," ")</f>
        <v>MIDE EL NUMERO DE ANIMALES DE COMPAÑIA ATENDIDOS CON ALGUN SERVICIO VETERINARIO</v>
      </c>
      <c r="N35" s="105"/>
      <c r="O35" s="105"/>
      <c r="P35" s="105" t="str">
        <f>IFERROR(VLOOKUP(B35,Concentrado_PB!K$2:AP$1038,26,0)," ")</f>
        <v>(NUMERO DE ANIMALES DE COMPAÑIA ATENDIDOS / NUMERO DE ANIMALES DE COMPAÑIA DE LA DEMARCACION) * 100</v>
      </c>
      <c r="Q35" s="105"/>
      <c r="R35" s="105"/>
      <c r="S35" s="102"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103"/>
      <c r="U35" s="104"/>
      <c r="V35" s="91" t="str">
        <f>IFERROR(VLOOKUP(B35,Concentrado_PB!K$2:AP$1038,27,0)," ")</f>
        <v>PORCENTAJE</v>
      </c>
      <c r="W35" s="91">
        <f>IFERROR(VLOOKUP(B35,Concentrado_PB!K$2:AP$1038,29,0)," ")</f>
        <v>0.03</v>
      </c>
      <c r="X35" s="91">
        <f>IFERROR(VLOOKUP(B35,Concentrado_PB!K$2:AP$1038,30,0)," ")</f>
        <v>6.3E-2</v>
      </c>
      <c r="Y35" s="91">
        <f>IFERROR(VLOOKUP(B35,Concentrado_PB!K$2:AP$1038,31,0)," ")</f>
        <v>0.109</v>
      </c>
      <c r="Z35" s="91">
        <f>IFERROR(VLOOKUP(B35,Concentrado_PB!K$2:AP$1038,32,0)," ")</f>
        <v>0.156</v>
      </c>
      <c r="AA35" s="94"/>
      <c r="AB35" s="95"/>
      <c r="AC35" s="96"/>
      <c r="AD35" s="87" t="str">
        <f t="shared" si="1"/>
        <v xml:space="preserve"> </v>
      </c>
      <c r="AE35" s="97"/>
    </row>
    <row r="36" spans="1:31" ht="129.94999999999999" customHeight="1">
      <c r="A36" s="64">
        <v>24</v>
      </c>
      <c r="B36" s="65" t="str">
        <f t="shared" si="0"/>
        <v>02CD14S135</v>
      </c>
      <c r="C36" s="91">
        <f>IFERROR(VLOOKUP(B36,Concentrado_PB!K$3:AP$1038,2,0)," ")</f>
        <v>1</v>
      </c>
      <c r="D36" s="91">
        <f>IFERROR(VLOOKUP(B36,Concentrado_PB!K$3:AP$1038,4,0)," ")</f>
        <v>4</v>
      </c>
      <c r="E36" s="91">
        <f>IFERROR(VLOOKUP(B36,Concentrado_PB!K$3:AP$1038,6,0)," ")</f>
        <v>3</v>
      </c>
      <c r="F36" s="92" t="str">
        <f>IFERROR(VLOOKUP(V$9&amp;A36,Concentrado_PB!A25:BX1061,27,0)," ")</f>
        <v>2.2.2</v>
      </c>
      <c r="G36" s="93" t="str">
        <f>IFERROR(VLOOKUP(V$9&amp;A36,Concentrado_PB!A25:BX1061,20,0)," ")</f>
        <v>11. Ciudades y comunidades sostenibles</v>
      </c>
      <c r="H36" s="91" t="str">
        <f>IFERROR(VLOOKUP(V$9&amp;A36,Concentrado_PB!A$3:I$1038,8,0),"")</f>
        <v>S135</v>
      </c>
      <c r="I36" s="105" t="str">
        <f>IFERROR(VLOOKUP(V$9&amp;A36,Concentrado_PB!A$3:I$1038,9,0)," ")</f>
        <v>S135_UNIDAD-ES TLALPAN</v>
      </c>
      <c r="J36" s="105"/>
      <c r="K36" s="105"/>
      <c r="L36" s="91">
        <f>IFERROR(VLOOKUP(B36,Concentrado_PB!K25:AP1061,24,0)," ")</f>
        <v>0.58899999999999997</v>
      </c>
      <c r="M36" s="105" t="str">
        <f>IFERROR(VLOOKUP(B36,Concentrado_PB!K$2:AP$1038,25,0)," ")</f>
        <v xml:space="preserve">MIDE LA CANTIDAD DE PERSONAS BENEFICIADAS QUE VIVEN EN UNIDADES Y CONJUNTOS HABITACIONALES DE INTERES SOCIAL. </v>
      </c>
      <c r="N36" s="105"/>
      <c r="O36" s="105"/>
      <c r="P36" s="105" t="str">
        <f>IFERROR(VLOOKUP(B36,Concentrado_PB!K$2:AP$1038,26,0)," ")</f>
        <v>(NUMERO DE PERSONAS BENEFICIADAS QUE HABITAN EN CONJUNTOS Y UNIDADES HABITACIONALES DE INTERES SOCIAL / NUMERO DE PERSONAS QUE HABITAN EN CONJUNTOS Y UNIDADES HABITACIONALES DE INTERES SOCIAL) * 100</v>
      </c>
      <c r="Q36" s="105"/>
      <c r="R36" s="105"/>
      <c r="S36" s="102" t="str">
        <f>IFERROR(VLOOKUP(B36,Concentrado_PB!K$2:AP$1038,28,0)," ")</f>
        <v>EXPEDIENTES DE PROYECTOS , LOS CUALES ESTARAN DISPONIBLES PARA SU CONSULTA EN LA DIRECCION GENERAL DE PARTICIPACION CIUDADANA, UBICADA EN PLAZA DE LA CONSTITUCION S/N, COL. TLALPAN CENTRO, C.P. 14000, ALCALDIA DE TLALPAN.</v>
      </c>
      <c r="T36" s="103"/>
      <c r="U36" s="104"/>
      <c r="V36" s="91" t="str">
        <f>IFERROR(VLOOKUP(B36,Concentrado_PB!K$2:AP$1038,27,0)," ")</f>
        <v>PORCENTAJE</v>
      </c>
      <c r="W36" s="91">
        <f>IFERROR(VLOOKUP(B36,Concentrado_PB!K$2:AP$1038,29,0)," ")</f>
        <v>0</v>
      </c>
      <c r="X36" s="91">
        <f>IFERROR(VLOOKUP(B36,Concentrado_PB!K$2:AP$1038,30,0)," ")</f>
        <v>0.58899999999999997</v>
      </c>
      <c r="Y36" s="91">
        <f>IFERROR(VLOOKUP(B36,Concentrado_PB!K$2:AP$1038,31,0)," ")</f>
        <v>0.58899999999999997</v>
      </c>
      <c r="Z36" s="91">
        <f>IFERROR(VLOOKUP(B36,Concentrado_PB!K$2:AP$1038,32,0)," ")</f>
        <v>0.58899999999999997</v>
      </c>
      <c r="AA36" s="94"/>
      <c r="AB36" s="95"/>
      <c r="AC36" s="96"/>
      <c r="AD36" s="87" t="str">
        <f t="shared" si="1"/>
        <v xml:space="preserve"> </v>
      </c>
      <c r="AE36" s="97"/>
    </row>
    <row r="37" spans="1:31" ht="129.94999999999999" customHeight="1">
      <c r="A37" s="64">
        <v>25</v>
      </c>
      <c r="B37" s="65" t="str">
        <f t="shared" si="0"/>
        <v>02CD14S136</v>
      </c>
      <c r="C37" s="91">
        <f>IFERROR(VLOOKUP(B37,Concentrado_PB!K$3:AP$1038,2,0)," ")</f>
        <v>3</v>
      </c>
      <c r="D37" s="91">
        <f>IFERROR(VLOOKUP(B37,Concentrado_PB!K$3:AP$1038,4,0)," ")</f>
        <v>3</v>
      </c>
      <c r="E37" s="91">
        <f>IFERROR(VLOOKUP(B37,Concentrado_PB!K$3:AP$1038,6,0)," ")</f>
        <v>2</v>
      </c>
      <c r="F37" s="92" t="str">
        <f>IFERROR(VLOOKUP(V$9&amp;A37,Concentrado_PB!A26:BX1062,27,0)," ")</f>
        <v>2.2.6</v>
      </c>
      <c r="G37" s="93" t="str">
        <f>IFERROR(VLOOKUP(V$9&amp;A37,Concentrado_PB!A26:BX1062,20,0)," ")</f>
        <v>11. Ciudades y comunidades sostenibles</v>
      </c>
      <c r="H37" s="91" t="str">
        <f>IFERROR(VLOOKUP(V$9&amp;A37,Concentrado_PB!A$3:I$1038,8,0),"")</f>
        <v>S136</v>
      </c>
      <c r="I37" s="105" t="str">
        <f>IFERROR(VLOOKUP(V$9&amp;A37,Concentrado_PB!A$3:I$1038,9,0)," ")</f>
        <v>S136_JÓVENES CULTIVANDO LA MOVILIDAD</v>
      </c>
      <c r="J37" s="105"/>
      <c r="K37" s="105"/>
      <c r="L37" s="91">
        <f>IFERROR(VLOOKUP(B37,Concentrado_PB!K26:AP1062,24,0)," ")</f>
        <v>0.4</v>
      </c>
      <c r="M37" s="105" t="str">
        <f>IFERROR(VLOOKUP(B37,Concentrado_PB!K$2:AP$1038,25,0)," ")</f>
        <v>MIDE EL NUMERO DE INTERSECCIONES QUE PRESENTAN MAYOR CONGESTION VEHICULAR INTERVENIDAS</v>
      </c>
      <c r="N37" s="105"/>
      <c r="O37" s="105"/>
      <c r="P37" s="105" t="str">
        <f>IFERROR(VLOOKUP(B37,Concentrado_PB!K$2:AP$1038,26,0)," ")</f>
        <v>(NUMERO DE INTERSECCIONES QUE PRESENTAN MAYOR CONGESTION VEHICULAR INTERVENIDAS / NUMERO DE INTERSECCIONES QUE PRESENTAN MAYOR CONGESTION VEHICULAR) * 100</v>
      </c>
      <c r="Q37" s="105"/>
      <c r="R37" s="105"/>
      <c r="S37" s="102" t="str">
        <f>IFERROR(VLOOKUP(B37,Concentrado_PB!K$2:AP$1038,28,0)," ")</f>
        <v>LISTAS DE ASISTENCIAS, EVIDENCIA FOTOGRAFICA, LAS CUALES PODRAN SER CONSULTADAS EN LA DIRECCION DE SEGURIDAD CIUDADANA UBICADA EN PLAZA DE LA CONSTITUCION S/N, COL. TLALPAN CENTROL, ALCALDIA DE TLALPAN.</v>
      </c>
      <c r="T37" s="103"/>
      <c r="U37" s="104"/>
      <c r="V37" s="91" t="str">
        <f>IFERROR(VLOOKUP(B37,Concentrado_PB!K$2:AP$1038,27,0)," ")</f>
        <v>PORCENTAJE</v>
      </c>
      <c r="W37" s="91">
        <f>IFERROR(VLOOKUP(B37,Concentrado_PB!K$2:AP$1038,29,0)," ")</f>
        <v>0.4</v>
      </c>
      <c r="X37" s="91">
        <f>IFERROR(VLOOKUP(B37,Concentrado_PB!K$2:AP$1038,30,0)," ")</f>
        <v>0.4</v>
      </c>
      <c r="Y37" s="91">
        <f>IFERROR(VLOOKUP(B37,Concentrado_PB!K$2:AP$1038,31,0)," ")</f>
        <v>0.4</v>
      </c>
      <c r="Z37" s="91">
        <f>IFERROR(VLOOKUP(B37,Concentrado_PB!K$2:AP$1038,32,0)," ")</f>
        <v>0.4</v>
      </c>
      <c r="AA37" s="94"/>
      <c r="AB37" s="95"/>
      <c r="AC37" s="96"/>
      <c r="AD37" s="87" t="str">
        <f t="shared" si="1"/>
        <v xml:space="preserve"> </v>
      </c>
      <c r="AE37" s="97"/>
    </row>
    <row r="38" spans="1:31" ht="129.94999999999999" customHeight="1">
      <c r="A38" s="64">
        <v>26</v>
      </c>
      <c r="B38" s="65" t="str">
        <f t="shared" si="0"/>
        <v>02CD14S137</v>
      </c>
      <c r="C38" s="91">
        <f>IFERROR(VLOOKUP(B38,Concentrado_PB!K$3:AP$1038,2,0)," ")</f>
        <v>4</v>
      </c>
      <c r="D38" s="91">
        <f>IFERROR(VLOOKUP(B38,Concentrado_PB!K$3:AP$1038,4,0)," ")</f>
        <v>1</v>
      </c>
      <c r="E38" s="91">
        <f>IFERROR(VLOOKUP(B38,Concentrado_PB!K$3:AP$1038,6,0)," ")</f>
        <v>0</v>
      </c>
      <c r="F38" s="92" t="str">
        <f>IFERROR(VLOOKUP(V$9&amp;A38,Concentrado_PB!A27:BX1063,27,0)," ")</f>
        <v>2.2.2</v>
      </c>
      <c r="G38" s="93" t="str">
        <f>IFERROR(VLOOKUP(V$9&amp;A38,Concentrado_PB!A27:BX1063,20,0)," ")</f>
        <v>11. Ciudades y comunidades sostenibles</v>
      </c>
      <c r="H38" s="91" t="str">
        <f>IFERROR(VLOOKUP(V$9&amp;A38,Concentrado_PB!A$3:I$1038,8,0),"")</f>
        <v>S137</v>
      </c>
      <c r="I38" s="105" t="str">
        <f>IFERROR(VLOOKUP(V$9&amp;A38,Concentrado_PB!A$3:I$1038,9,0)," ")</f>
        <v>S137_CULTIVANDO COMUNIDAD CON LA PARTICIPACIÓN CIUDADANA</v>
      </c>
      <c r="J38" s="105"/>
      <c r="K38" s="105"/>
      <c r="L38" s="91">
        <f>IFERROR(VLOOKUP(B38,Concentrado_PB!K27:AP1063,24,0)," ")</f>
        <v>0.29499999999999998</v>
      </c>
      <c r="M38" s="105" t="str">
        <f>IFERROR(VLOOKUP(B38,Concentrado_PB!K$2:AP$1038,25,0)," ")</f>
        <v>MIDE LA POBLACION ATENDIDA A TRAVES DE LAS ASESORIAS Y CANALIZACIONES</v>
      </c>
      <c r="N38" s="105"/>
      <c r="O38" s="105"/>
      <c r="P38" s="105" t="str">
        <f>IFERROR(VLOOKUP(B38,Concentrado_PB!K$2:AP$1038,26,0)," ")</f>
        <v>(NUMERO DE PERSONAS ATENDIDAS/NUMERO DE PERSONAS QUE RESIDEN EN LA DEMARCACION) * 100</v>
      </c>
      <c r="Q38" s="105"/>
      <c r="R38" s="105"/>
      <c r="S38" s="102"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103"/>
      <c r="U38" s="104"/>
      <c r="V38" s="91" t="str">
        <f>IFERROR(VLOOKUP(B38,Concentrado_PB!K$2:AP$1038,27,0)," ")</f>
        <v>PORCENTAJE</v>
      </c>
      <c r="W38" s="91">
        <f>IFERROR(VLOOKUP(B38,Concentrado_PB!K$2:AP$1038,29,0)," ")</f>
        <v>3.6999999999999998E-2</v>
      </c>
      <c r="X38" s="91">
        <f>IFERROR(VLOOKUP(B38,Concentrado_PB!K$2:AP$1038,30,0)," ")</f>
        <v>0.111</v>
      </c>
      <c r="Y38" s="91">
        <f>IFERROR(VLOOKUP(B38,Concentrado_PB!K$2:AP$1038,31,0)," ")</f>
        <v>0.25800000000000001</v>
      </c>
      <c r="Z38" s="91">
        <f>IFERROR(VLOOKUP(B38,Concentrado_PB!K$2:AP$1038,32,0)," ")</f>
        <v>0.29499999999999998</v>
      </c>
      <c r="AA38" s="94"/>
      <c r="AB38" s="95"/>
      <c r="AC38" s="96"/>
      <c r="AD38" s="87" t="str">
        <f t="shared" si="1"/>
        <v xml:space="preserve"> </v>
      </c>
      <c r="AE38" s="97"/>
    </row>
    <row r="39" spans="1:31" ht="129.94999999999999" customHeight="1">
      <c r="A39" s="64">
        <v>27</v>
      </c>
      <c r="B39" s="65" t="str">
        <f t="shared" si="0"/>
        <v>02CD14S138</v>
      </c>
      <c r="C39" s="91">
        <f>IFERROR(VLOOKUP(B39,Concentrado_PB!K$3:AP$1038,2,0)," ")</f>
        <v>1</v>
      </c>
      <c r="D39" s="91">
        <f>IFERROR(VLOOKUP(B39,Concentrado_PB!K$3:AP$1038,4,0)," ")</f>
        <v>3</v>
      </c>
      <c r="E39" s="91">
        <f>IFERROR(VLOOKUP(B39,Concentrado_PB!K$3:AP$1038,6,0)," ")</f>
        <v>1</v>
      </c>
      <c r="F39" s="92" t="str">
        <f>IFERROR(VLOOKUP(V$9&amp;A39,Concentrado_PB!A28:BX1064,27,0)," ")</f>
        <v>2.4.1</v>
      </c>
      <c r="G39" s="93" t="str">
        <f>IFERROR(VLOOKUP(V$9&amp;A39,Concentrado_PB!A28:BX1064,20,0)," ")</f>
        <v xml:space="preserve">3. Salud y bienestar </v>
      </c>
      <c r="H39" s="91" t="str">
        <f>IFERROR(VLOOKUP(V$9&amp;A39,Concentrado_PB!A$3:I$1038,8,0),"")</f>
        <v>S138</v>
      </c>
      <c r="I39" s="105" t="str">
        <f>IFERROR(VLOOKUP(V$9&amp;A39,Concentrado_PB!A$3:I$1038,9,0)," ")</f>
        <v>S138_CULTIVANDO ACTIVIDADES DEPORTIVAS</v>
      </c>
      <c r="J39" s="105"/>
      <c r="K39" s="105"/>
      <c r="L39" s="91">
        <f>IFERROR(VLOOKUP(B39,Concentrado_PB!K28:AP1064,24,0)," ")</f>
        <v>6.6000000000000003E-2</v>
      </c>
      <c r="M39" s="105" t="str">
        <f>IFERROR(VLOOKUP(B39,Concentrado_PB!K$2:AP$1038,25,0)," ")</f>
        <v>MIDE LA POBLACION QUE PARTICIPO EN ALGUNA ACTIVIDAD DEPORTIVA</v>
      </c>
      <c r="N39" s="105"/>
      <c r="O39" s="105"/>
      <c r="P39" s="105" t="str">
        <f>IFERROR(VLOOKUP(B39,Concentrado_PB!K$2:AP$1038,26,0)," ")</f>
        <v>(NUMERO DE PERSONAS QUE PARTICIPARON EN ALGUNA ACTIVIDAD DEPORTIVA / NUMERO DE PERSONAS QUE HABITAN EN LA DEMARCACION) * 100</v>
      </c>
      <c r="Q39" s="105"/>
      <c r="R39" s="105"/>
      <c r="S39" s="102" t="str">
        <f>IFERROR(VLOOKUP(B39,Concentrado_PB!K$2:AP$1038,28,0)," ")</f>
        <v>LISTAS DE ASISTENCIA, LAS CUALES PUEDEN SER CONSULTADAS EN LA COORDINACION DE DESARROLLO DE ACTIVIDADES DEPORTIVAS, UBICADA EN AV. INSURGENTES SUR S/N, INTERIOR DEL DEPORTIVO VILLA OLIMPICA, C.P. 14010, ALCALDIA DE TLALPAN</v>
      </c>
      <c r="T39" s="103"/>
      <c r="U39" s="104"/>
      <c r="V39" s="91" t="str">
        <f>IFERROR(VLOOKUP(B39,Concentrado_PB!K$2:AP$1038,27,0)," ")</f>
        <v>PORCENTAJE</v>
      </c>
      <c r="W39" s="91">
        <f>IFERROR(VLOOKUP(B39,Concentrado_PB!K$2:AP$1038,29,0)," ")</f>
        <v>8.9999999999999993E-3</v>
      </c>
      <c r="X39" s="91">
        <f>IFERROR(VLOOKUP(B39,Concentrado_PB!K$2:AP$1038,30,0)," ")</f>
        <v>1.9E-2</v>
      </c>
      <c r="Y39" s="91">
        <f>IFERROR(VLOOKUP(B39,Concentrado_PB!K$2:AP$1038,31,0)," ")</f>
        <v>3.7999999999999999E-2</v>
      </c>
      <c r="Z39" s="91">
        <f>IFERROR(VLOOKUP(B39,Concentrado_PB!K$2:AP$1038,32,0)," ")</f>
        <v>6.6000000000000003E-2</v>
      </c>
      <c r="AA39" s="94"/>
      <c r="AB39" s="95"/>
      <c r="AC39" s="96"/>
      <c r="AD39" s="87" t="str">
        <f t="shared" si="1"/>
        <v xml:space="preserve"> </v>
      </c>
      <c r="AE39" s="97"/>
    </row>
    <row r="40" spans="1:31" ht="129.94999999999999" customHeight="1">
      <c r="A40" s="64">
        <v>28</v>
      </c>
      <c r="B40" s="65" t="str">
        <f t="shared" si="0"/>
        <v>02CD14S139</v>
      </c>
      <c r="C40" s="91">
        <f>IFERROR(VLOOKUP(B40,Concentrado_PB!K$3:AP$1038,2,0)," ")</f>
        <v>2</v>
      </c>
      <c r="D40" s="91">
        <f>IFERROR(VLOOKUP(B40,Concentrado_PB!K$3:AP$1038,4,0)," ")</f>
        <v>3</v>
      </c>
      <c r="E40" s="91">
        <f>IFERROR(VLOOKUP(B40,Concentrado_PB!K$3:AP$1038,6,0)," ")</f>
        <v>4</v>
      </c>
      <c r="F40" s="92" t="str">
        <f>IFERROR(VLOOKUP(V$9&amp;A40,Concentrado_PB!A29:BX1065,27,0)," ")</f>
        <v>2.1.5</v>
      </c>
      <c r="G40" s="93" t="str">
        <f>IFERROR(VLOOKUP(V$9&amp;A40,Concentrado_PB!A29:BX1065,20,0)," ")</f>
        <v>11. Ciudades y comunidades sostenibles</v>
      </c>
      <c r="H40" s="91" t="str">
        <f>IFERROR(VLOOKUP(V$9&amp;A40,Concentrado_PB!A$3:I$1038,8,0),"")</f>
        <v>S139</v>
      </c>
      <c r="I40" s="105" t="str">
        <f>IFERROR(VLOOKUP(V$9&amp;A40,Concentrado_PB!A$3:I$1038,9,0)," ")</f>
        <v>S139_APOYO AL DESARROLLO AGROPECUARIO  SUSTENTABLE</v>
      </c>
      <c r="J40" s="105"/>
      <c r="K40" s="105"/>
      <c r="L40" s="91">
        <f>IFERROR(VLOOKUP(B40,Concentrado_PB!K29:AP1065,24,0)," ")</f>
        <v>0.13</v>
      </c>
      <c r="M40" s="105" t="str">
        <f>IFERROR(VLOOKUP(B40,Concentrado_PB!K$2:AP$1038,25,0)," ")</f>
        <v xml:space="preserve">MIDE LAS PERSONAS BENEFICIADAS </v>
      </c>
      <c r="N40" s="105"/>
      <c r="O40" s="105"/>
      <c r="P40" s="105" t="str">
        <f>IFERROR(VLOOKUP(B40,Concentrado_PB!K$2:AP$1038,26,0)," ")</f>
        <v>(NUMERO DE PERSONAS BENEFICIADAS/NUMERO DE PERSONAS DEDICADAS AL CUIDADO DEL MEDIO AMBIENTE, A LA PRODUCCION AGRICOLA Y AQUELLAS QUE SE ENCUENTRAN EN CONDICION DE DESEMPLEO)*100</v>
      </c>
      <c r="Q40" s="105"/>
      <c r="R40" s="105"/>
      <c r="S40" s="102"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103"/>
      <c r="U40" s="104"/>
      <c r="V40" s="91" t="str">
        <f>IFERROR(VLOOKUP(B40,Concentrado_PB!K$2:AP$1038,27,0)," ")</f>
        <v>PORCENTAJE</v>
      </c>
      <c r="W40" s="91">
        <f>IFERROR(VLOOKUP(B40,Concentrado_PB!K$2:AP$1038,29,0)," ")</f>
        <v>0</v>
      </c>
      <c r="X40" s="91">
        <f>IFERROR(VLOOKUP(B40,Concentrado_PB!K$2:AP$1038,30,0)," ")</f>
        <v>0.02</v>
      </c>
      <c r="Y40" s="91">
        <f>IFERROR(VLOOKUP(B40,Concentrado_PB!K$2:AP$1038,31,0)," ")</f>
        <v>0.1</v>
      </c>
      <c r="Z40" s="91">
        <f>IFERROR(VLOOKUP(B40,Concentrado_PB!K$2:AP$1038,32,0)," ")</f>
        <v>0.13</v>
      </c>
      <c r="AA40" s="94"/>
      <c r="AB40" s="95"/>
      <c r="AC40" s="96"/>
      <c r="AD40" s="87" t="str">
        <f t="shared" si="1"/>
        <v xml:space="preserve"> </v>
      </c>
      <c r="AE40" s="97"/>
    </row>
    <row r="41" spans="1:31" ht="129.94999999999999" customHeight="1">
      <c r="A41" s="64">
        <v>29</v>
      </c>
      <c r="B41" s="65" t="str">
        <f t="shared" si="0"/>
        <v>02CD14S140</v>
      </c>
      <c r="C41" s="91">
        <f>IFERROR(VLOOKUP(B41,Concentrado_PB!K$3:AP$1038,2,0)," ")</f>
        <v>5</v>
      </c>
      <c r="D41" s="91">
        <f>IFERROR(VLOOKUP(B41,Concentrado_PB!K$3:AP$1038,4,0)," ")</f>
        <v>1</v>
      </c>
      <c r="E41" s="91">
        <f>IFERROR(VLOOKUP(B41,Concentrado_PB!K$3:AP$1038,6,0)," ")</f>
        <v>11</v>
      </c>
      <c r="F41" s="92" t="str">
        <f>IFERROR(VLOOKUP(V$9&amp;A41,Concentrado_PB!A30:BX1066,27,0)," ")</f>
        <v>1.7.1</v>
      </c>
      <c r="G41" s="93" t="str">
        <f>IFERROR(VLOOKUP(V$9&amp;A41,Concentrado_PB!A30:BX1066,20,0)," ")</f>
        <v>16. Paz, justicia e instituciones sólidas</v>
      </c>
      <c r="H41" s="91" t="str">
        <f>IFERROR(VLOOKUP(V$9&amp;A41,Concentrado_PB!A$3:I$1038,8,0),"")</f>
        <v>S140</v>
      </c>
      <c r="I41" s="105" t="str">
        <f>IFERROR(VLOOKUP(V$9&amp;A41,Concentrado_PB!A$3:I$1038,9,0)," ")</f>
        <v>S140_PREVENCIÓN DEL DELITO, TLALPAN</v>
      </c>
      <c r="J41" s="105"/>
      <c r="K41" s="105"/>
      <c r="L41" s="91">
        <f>IFERROR(VLOOKUP(B41,Concentrado_PB!K30:AP1066,24,0)," ")</f>
        <v>1.7999999999999999E-2</v>
      </c>
      <c r="M41" s="105" t="str">
        <f>IFERROR(VLOOKUP(B41,Concentrado_PB!K$2:AP$1038,25,0)," ")</f>
        <v>MIDE EL NUMERO DE PERSONAS QUE RECIBEN INFORMACION PARA CONCIENTIZAR Y SENSIBILIZAR SOBRE SITUACIONES DE VIOLENCIA.</v>
      </c>
      <c r="N41" s="105"/>
      <c r="O41" s="105"/>
      <c r="P41" s="105" t="str">
        <f>IFERROR(VLOOKUP(B41,Concentrado_PB!K$2:AP$1038,26,0)," ")</f>
        <v>(NUMERO DE PERSONAS ATENDIDAS QUE RECIBIERON INFORMACION PARA CONCIENTIZAR Y SENSIBILIZAR SOBRE SITUACIONES DE VIOLENCIA / NUMERO DE PERSONAS QUE HABITAN EN LA DEMARCACION) * 100</v>
      </c>
      <c r="Q41" s="105"/>
      <c r="R41" s="105"/>
      <c r="S41" s="102" t="str">
        <f>IFERROR(VLOOKUP(B41,Concentrado_PB!K$2:AP$1038,28,0)," ")</f>
        <v>LISTA DE ASISTENCIA Y MEMORIA FOTOGRAFICA, LAS CUALES ESTARAN DISPONIBLES PARA CONSULTA EN LA DIRECCION DE SEGURIDAD CIUDADANA, UBICADA EN PLAZA DE LA CONSTITUCION S/N, COL. TLALPAN CENTROL, C.P. 14000, ALCALDIA DE TLALPAN</v>
      </c>
      <c r="T41" s="103"/>
      <c r="U41" s="104"/>
      <c r="V41" s="91" t="str">
        <f>IFERROR(VLOOKUP(B41,Concentrado_PB!K$2:AP$1038,27,0)," ")</f>
        <v>PORCENTAJE</v>
      </c>
      <c r="W41" s="91">
        <f>IFERROR(VLOOKUP(B41,Concentrado_PB!K$2:AP$1038,29,0)," ")</f>
        <v>5.0000000000000001E-3</v>
      </c>
      <c r="X41" s="91">
        <f>IFERROR(VLOOKUP(B41,Concentrado_PB!K$2:AP$1038,30,0)," ")</f>
        <v>0.01</v>
      </c>
      <c r="Y41" s="91">
        <f>IFERROR(VLOOKUP(B41,Concentrado_PB!K$2:AP$1038,31,0)," ")</f>
        <v>1.4999999999999999E-2</v>
      </c>
      <c r="Z41" s="91">
        <f>IFERROR(VLOOKUP(B41,Concentrado_PB!K$2:AP$1038,32,0)," ")</f>
        <v>1.7999999999999999E-2</v>
      </c>
      <c r="AA41" s="94"/>
      <c r="AB41" s="95"/>
      <c r="AC41" s="96"/>
      <c r="AD41" s="87" t="str">
        <f t="shared" si="1"/>
        <v xml:space="preserve"> </v>
      </c>
      <c r="AE41" s="97"/>
    </row>
    <row r="42" spans="1:31" ht="129.94999999999999" customHeight="1">
      <c r="A42" s="64">
        <v>30</v>
      </c>
      <c r="B42" s="65" t="str">
        <f t="shared" si="0"/>
        <v>02CD14S200</v>
      </c>
      <c r="C42" s="91">
        <f>IFERROR(VLOOKUP(B42,Concentrado_PB!K$3:AP$1038,2,0)," ")</f>
        <v>1</v>
      </c>
      <c r="D42" s="91">
        <f>IFERROR(VLOOKUP(B42,Concentrado_PB!K$3:AP$1038,4,0)," ")</f>
        <v>6</v>
      </c>
      <c r="E42" s="91">
        <f>IFERROR(VLOOKUP(B42,Concentrado_PB!K$3:AP$1038,6,0)," ")</f>
        <v>2</v>
      </c>
      <c r="F42" s="92" t="str">
        <f>IFERROR(VLOOKUP(V$9&amp;A42,Concentrado_PB!A31:BX1067,27,0)," ")</f>
        <v>2.6.8</v>
      </c>
      <c r="G42" s="93" t="str">
        <f>IFERROR(VLOOKUP(V$9&amp;A42,Concentrado_PB!A31:BX1067,20,0)," ")</f>
        <v xml:space="preserve">10. Reducción de las desigualdades </v>
      </c>
      <c r="H42" s="91" t="str">
        <f>IFERROR(VLOOKUP(V$9&amp;A42,Concentrado_PB!A$3:I$1038,8,0),"")</f>
        <v>S200</v>
      </c>
      <c r="I42" s="105" t="str">
        <f>IFERROR(VLOOKUP(V$9&amp;A42,Concentrado_PB!A$3:I$1038,9,0)," ")</f>
        <v>S200_CULTIVANDO RAÍCES DE IDENTIDAD</v>
      </c>
      <c r="J42" s="105"/>
      <c r="K42" s="105"/>
      <c r="L42" s="91">
        <f>IFERROR(VLOOKUP(B42,Concentrado_PB!K31:AP1067,24,0)," ")</f>
        <v>2.0999999999999999E-3</v>
      </c>
      <c r="M42" s="105" t="str">
        <f>IFERROR(VLOOKUP(B42,Concentrado_PB!K$2:AP$1038,25,0)," ")</f>
        <v xml:space="preserve">MIDE EL NUMERO DE JOVENES 15 A 29 AÑOS QUE PARTICIPAN EN LOS COLECTIVOS QUE DESARROLLAN ACTIVIDADES Y PROYECTOS PARA LA COMUNIDAD. </v>
      </c>
      <c r="N42" s="105"/>
      <c r="O42" s="105"/>
      <c r="P42" s="105" t="str">
        <f>IFERROR(VLOOKUP(B42,Concentrado_PB!K$2:AP$1038,26,0)," ")</f>
        <v>(NUMERO DE JOVENES ENTRE 15 Y 29 AÑOS QUE PARTICIPAN EN COLECTIVOS QUE DESARROLLAN ACTIVIDADES Y PROYECTOS PARA LA COMUNIDAD/NUMERO DE JOVENES ENTRE 15 Y 29 AÑOS QUE HABITA EN LA DEMARCACION)*100</v>
      </c>
      <c r="Q42" s="105"/>
      <c r="R42" s="105"/>
      <c r="S42" s="102"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103"/>
      <c r="U42" s="104"/>
      <c r="V42" s="91" t="str">
        <f>IFERROR(VLOOKUP(B42,Concentrado_PB!K$2:AP$1038,27,0)," ")</f>
        <v>PORCENTAJE</v>
      </c>
      <c r="W42" s="91">
        <f>IFERROR(VLOOKUP(B42,Concentrado_PB!K$2:AP$1038,29,0)," ")</f>
        <v>0</v>
      </c>
      <c r="X42" s="91">
        <f>IFERROR(VLOOKUP(B42,Concentrado_PB!K$2:AP$1038,30,0)," ")</f>
        <v>0</v>
      </c>
      <c r="Y42" s="91">
        <f>IFERROR(VLOOKUP(B42,Concentrado_PB!K$2:AP$1038,31,0)," ")</f>
        <v>0</v>
      </c>
      <c r="Z42" s="91">
        <f>IFERROR(VLOOKUP(B42,Concentrado_PB!K$2:AP$1038,32,0)," ")</f>
        <v>2.0999999999999999E-3</v>
      </c>
      <c r="AA42" s="94"/>
      <c r="AB42" s="95"/>
      <c r="AC42" s="96"/>
      <c r="AD42" s="87" t="str">
        <f t="shared" si="1"/>
        <v xml:space="preserve"> </v>
      </c>
      <c r="AE42" s="97"/>
    </row>
    <row r="43" spans="1:31" ht="129.94999999999999" customHeight="1">
      <c r="A43" s="64">
        <v>31</v>
      </c>
      <c r="B43" s="65" t="str">
        <f t="shared" si="0"/>
        <v>02CD14S205</v>
      </c>
      <c r="C43" s="91">
        <f>IFERROR(VLOOKUP(B43,Concentrado_PB!K$3:AP$1038,2,0)," ")</f>
        <v>1</v>
      </c>
      <c r="D43" s="91">
        <f>IFERROR(VLOOKUP(B43,Concentrado_PB!K$3:AP$1038,4,0)," ")</f>
        <v>2</v>
      </c>
      <c r="E43" s="91">
        <f>IFERROR(VLOOKUP(B43,Concentrado_PB!K$3:AP$1038,6,0)," ")</f>
        <v>4</v>
      </c>
      <c r="F43" s="92" t="str">
        <f>IFERROR(VLOOKUP(V$9&amp;A43,Concentrado_PB!A32:BX1068,27,0)," ")</f>
        <v>2.3.1</v>
      </c>
      <c r="G43" s="93" t="str">
        <f>IFERROR(VLOOKUP(V$9&amp;A43,Concentrado_PB!A32:BX1068,20,0)," ")</f>
        <v xml:space="preserve">3. Salud y bienestar </v>
      </c>
      <c r="H43" s="91" t="str">
        <f>IFERROR(VLOOKUP(V$9&amp;A43,Concentrado_PB!A$3:I$1038,8,0),"")</f>
        <v>S205</v>
      </c>
      <c r="I43" s="105" t="str">
        <f>IFERROR(VLOOKUP(V$9&amp;A43,Concentrado_PB!A$3:I$1038,9,0)," ")</f>
        <v>S205_PREVENCIÓN DEL EMBARAZO ADOLESCENTE, TLALPAN</v>
      </c>
      <c r="J43" s="105"/>
      <c r="K43" s="105"/>
      <c r="L43" s="91">
        <f>IFERROR(VLOOKUP(B43,Concentrado_PB!K32:AP1068,24,0)," ")</f>
        <v>0.25340000000000001</v>
      </c>
      <c r="M43" s="105" t="str">
        <f>IFERROR(VLOOKUP(B43,Concentrado_PB!K$2:AP$1038,25,0)," ")</f>
        <v>MIDE EL NUMERO DE NIÑAS Y NIÑOS QUE RECIBEN SERVICIOS DE SALUD.</v>
      </c>
      <c r="N43" s="105"/>
      <c r="O43" s="105"/>
      <c r="P43" s="105" t="str">
        <f>IFERROR(VLOOKUP(B43,Concentrado_PB!K$2:AP$1038,26,0)," ")</f>
        <v>(NUMERO DE NIÑAS Y NIÑOS DE 0 A 4 AÑOS QUE RECIBEN SERVICIOS DE SALUD/NUMERO DE NIÑAS Y NIÑOS DE 0 A 4 AÑOS QUE RESIDEN EN ZONAS CON MUY BAJO INDICE DE DESARROLLO SOCIAL)*100</v>
      </c>
      <c r="Q43" s="105"/>
      <c r="R43" s="105"/>
      <c r="S43" s="102" t="str">
        <f>IFERROR(VLOOKUP(B43,Concentrado_PB!K$2:AP$1038,28,0)," ")</f>
        <v xml:space="preserve">LISTAS DE ASISTENCIA LAS CUALES ESTARAN DISPONIBLES PARA CONSULTA EN LA DIRECCION DE SALUD, UBICADA EN CALLE COSCOMATE 90, COL. TORIELLO GUERRA, C.P. 14050, ALCALDIA DE TLALPAN. </v>
      </c>
      <c r="T43" s="103"/>
      <c r="U43" s="104"/>
      <c r="V43" s="91" t="str">
        <f>IFERROR(VLOOKUP(B43,Concentrado_PB!K$2:AP$1038,27,0)," ")</f>
        <v>PORCENTAJE</v>
      </c>
      <c r="W43" s="91">
        <f>IFERROR(VLOOKUP(B43,Concentrado_PB!K$2:AP$1038,29,0)," ")</f>
        <v>0</v>
      </c>
      <c r="X43" s="91">
        <f>IFERROR(VLOOKUP(B43,Concentrado_PB!K$2:AP$1038,30,0)," ")</f>
        <v>0.08</v>
      </c>
      <c r="Y43" s="91">
        <f>IFERROR(VLOOKUP(B43,Concentrado_PB!K$2:AP$1038,31,0)," ")</f>
        <v>0.18</v>
      </c>
      <c r="Z43" s="91">
        <f>IFERROR(VLOOKUP(B43,Concentrado_PB!K$2:AP$1038,32,0)," ")</f>
        <v>0.25340000000000001</v>
      </c>
      <c r="AA43" s="94"/>
      <c r="AB43" s="95"/>
      <c r="AC43" s="96"/>
      <c r="AD43" s="87" t="str">
        <f t="shared" si="1"/>
        <v xml:space="preserve"> </v>
      </c>
      <c r="AE43" s="97"/>
    </row>
    <row r="44" spans="1:31" ht="129.94999999999999" customHeight="1">
      <c r="A44" s="64">
        <v>32</v>
      </c>
      <c r="B44" s="65" t="str">
        <f t="shared" si="0"/>
        <v>02CD14S206</v>
      </c>
      <c r="C44" s="91">
        <f>IFERROR(VLOOKUP(B44,Concentrado_PB!K$3:AP$1038,2,0)," ")</f>
        <v>4</v>
      </c>
      <c r="D44" s="91">
        <f>IFERROR(VLOOKUP(B44,Concentrado_PB!K$3:AP$1038,4,0)," ")</f>
        <v>3</v>
      </c>
      <c r="E44" s="91">
        <f>IFERROR(VLOOKUP(B44,Concentrado_PB!K$3:AP$1038,6,0)," ")</f>
        <v>0</v>
      </c>
      <c r="F44" s="92" t="str">
        <f>IFERROR(VLOOKUP(V$9&amp;A44,Concentrado_PB!A33:BX1069,27,0)," ")</f>
        <v>2.4.2</v>
      </c>
      <c r="G44" s="93" t="str">
        <f>IFERROR(VLOOKUP(V$9&amp;A44,Concentrado_PB!A33:BX1069,20,0)," ")</f>
        <v>11. Ciudades y comunidades sostenibles</v>
      </c>
      <c r="H44" s="91" t="str">
        <f>IFERROR(VLOOKUP(V$9&amp;A44,Concentrado_PB!A$3:I$1038,8,0),"")</f>
        <v>S206</v>
      </c>
      <c r="I44" s="105" t="str">
        <f>IFERROR(VLOOKUP(V$9&amp;A44,Concentrado_PB!A$3:I$1038,9,0)," ")</f>
        <v>S206_FORMACIÓN MUSICAL, TLALPAN</v>
      </c>
      <c r="J44" s="105"/>
      <c r="K44" s="105"/>
      <c r="L44" s="91">
        <f>IFERROR(VLOOKUP(B44,Concentrado_PB!K33:AP1069,24,0)," ")</f>
        <v>1.1000000000000001E-3</v>
      </c>
      <c r="M44" s="105" t="str">
        <f>IFERROR(VLOOKUP(B44,Concentrado_PB!K$2:AP$1038,25,0)," ")</f>
        <v xml:space="preserve">MIDE LA CANTIDAD DE NIÑAS, NIÑOS, ADOLESCENTES Y JOVENES QUE RECIBEN INSTRUCCION MUSICAL. </v>
      </c>
      <c r="N44" s="105"/>
      <c r="O44" s="105"/>
      <c r="P44" s="105" t="str">
        <f>IFERROR(VLOOKUP(B44,Concentrado_PB!K$2:AP$1038,26,0)," ")</f>
        <v>(NUMERO DE NIÑAS, NIÑOS, ADOLESCENTES Y JOVENES QUE RECIBEN INSTRUCCION MUSICAL/NUMERO DE NIÑAS, NIÑOS, ADOLESCENTES Y JOVENES QUE RESIDEN EN LA DEMARCACION)*100</v>
      </c>
      <c r="Q44" s="105"/>
      <c r="R44" s="105"/>
      <c r="S44" s="102"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103"/>
      <c r="U44" s="104"/>
      <c r="V44" s="91" t="str">
        <f>IFERROR(VLOOKUP(B44,Concentrado_PB!K$2:AP$1038,27,0)," ")</f>
        <v>PORCENTAJE</v>
      </c>
      <c r="W44" s="91">
        <f>IFERROR(VLOOKUP(B44,Concentrado_PB!K$2:AP$1038,29,0)," ")</f>
        <v>1.1000000000000001E-3</v>
      </c>
      <c r="X44" s="91">
        <f>IFERROR(VLOOKUP(B44,Concentrado_PB!K$2:AP$1038,30,0)," ")</f>
        <v>1.1000000000000001E-3</v>
      </c>
      <c r="Y44" s="91">
        <f>IFERROR(VLOOKUP(B44,Concentrado_PB!K$2:AP$1038,31,0)," ")</f>
        <v>1.1000000000000001E-3</v>
      </c>
      <c r="Z44" s="91">
        <f>IFERROR(VLOOKUP(B44,Concentrado_PB!K$2:AP$1038,32,0)," ")</f>
        <v>1.1000000000000001E-3</v>
      </c>
      <c r="AA44" s="94"/>
      <c r="AB44" s="95"/>
      <c r="AC44" s="96"/>
      <c r="AD44" s="87" t="str">
        <f t="shared" si="1"/>
        <v xml:space="preserve"> </v>
      </c>
      <c r="AE44" s="97"/>
    </row>
    <row r="45" spans="1:31" ht="104.25" customHeight="1">
      <c r="A45" s="64">
        <v>33</v>
      </c>
      <c r="B45" s="65" t="str">
        <f t="shared" si="0"/>
        <v>02CD14S207</v>
      </c>
      <c r="C45" s="91">
        <f>IFERROR(VLOOKUP(B45,Concentrado_PB!K$3:AP$1038,2,0)," ")</f>
        <v>1</v>
      </c>
      <c r="D45" s="91">
        <f>IFERROR(VLOOKUP(B45,Concentrado_PB!K$3:AP$1038,4,0)," ")</f>
        <v>5</v>
      </c>
      <c r="E45" s="91">
        <f>IFERROR(VLOOKUP(B45,Concentrado_PB!K$3:AP$1038,6,0)," ")</f>
        <v>0</v>
      </c>
      <c r="F45" s="92" t="str">
        <f>IFERROR(VLOOKUP(V$9&amp;A45,Concentrado_PB!A34:BX1070,27,0)," ")</f>
        <v>2.6.8</v>
      </c>
      <c r="G45" s="93" t="str">
        <f>IFERROR(VLOOKUP(V$9&amp;A45,Concentrado_PB!A34:BX1070,20,0)," ")</f>
        <v xml:space="preserve">5. Igualdad de género </v>
      </c>
      <c r="H45" s="91" t="str">
        <f>IFERROR(VLOOKUP(V$9&amp;A45,Concentrado_PB!A$3:I$1038,8,0),"")</f>
        <v>S207</v>
      </c>
      <c r="I45" s="105" t="str">
        <f>IFERROR(VLOOKUP(V$9&amp;A45,Concentrado_PB!A$3:I$1038,9,0)," ")</f>
        <v>S207_CULTIVANDO ARTE EN TLALPAN</v>
      </c>
      <c r="J45" s="105"/>
      <c r="K45" s="105"/>
      <c r="L45" s="91">
        <f>IFERROR(VLOOKUP(B45,Concentrado_PB!K34:AP1070,24,0)," ")</f>
        <v>0.01</v>
      </c>
      <c r="M45" s="105" t="str">
        <f>IFERROR(VLOOKUP(B45,Concentrado_PB!K$2:AP$1038,25,0)," ")</f>
        <v>MIDE EL NUMERO DE NIÑAS, ADOLESCENTES Y MUJERES ATENDIDAS</v>
      </c>
      <c r="N45" s="105"/>
      <c r="O45" s="105"/>
      <c r="P45" s="105" t="str">
        <f>IFERROR(VLOOKUP(B45,Concentrado_PB!K$2:AP$1038,26,0)," ")</f>
        <v>(NUMERO DE NIÑAS, ADOLESCENTES Y MUJERES ATENDIDAS / NUMERO DE NIÑAS, ADOLESCENTES Y MUJERES QUE RESIDEN EN LA DEMARCACION)*100</v>
      </c>
      <c r="Q45" s="105"/>
      <c r="R45" s="105"/>
      <c r="S45" s="102"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103"/>
      <c r="U45" s="104"/>
      <c r="V45" s="91" t="str">
        <f>IFERROR(VLOOKUP(B45,Concentrado_PB!K$2:AP$1038,27,0)," ")</f>
        <v>PORCENTAJE</v>
      </c>
      <c r="W45" s="91">
        <f>IFERROR(VLOOKUP(B45,Concentrado_PB!K$2:AP$1038,29,0)," ")</f>
        <v>5.0000000000000001E-3</v>
      </c>
      <c r="X45" s="91">
        <f>IFERROR(VLOOKUP(B45,Concentrado_PB!K$2:AP$1038,30,0)," ")</f>
        <v>0.01</v>
      </c>
      <c r="Y45" s="91">
        <f>IFERROR(VLOOKUP(B45,Concentrado_PB!K$2:AP$1038,31,0)," ")</f>
        <v>0.01</v>
      </c>
      <c r="Z45" s="91">
        <f>IFERROR(VLOOKUP(B45,Concentrado_PB!K$2:AP$1038,32,0)," ")</f>
        <v>0.01</v>
      </c>
      <c r="AA45" s="94"/>
      <c r="AB45" s="95"/>
      <c r="AC45" s="96"/>
      <c r="AD45" s="87" t="str">
        <f t="shared" si="1"/>
        <v xml:space="preserve"> </v>
      </c>
      <c r="AE45" s="97"/>
    </row>
    <row r="46" spans="1:31" ht="99" customHeight="1">
      <c r="A46" s="64">
        <v>34</v>
      </c>
      <c r="B46" s="65" t="str">
        <f t="shared" si="0"/>
        <v>02CD14S208</v>
      </c>
      <c r="C46" s="91">
        <f>IFERROR(VLOOKUP(B46,Concentrado_PB!K$3:AP$1038,2,0)," ")</f>
        <v>4</v>
      </c>
      <c r="D46" s="91">
        <f>IFERROR(VLOOKUP(B46,Concentrado_PB!K$3:AP$1038,4,0)," ")</f>
        <v>5</v>
      </c>
      <c r="E46" s="91">
        <f>IFERROR(VLOOKUP(B46,Concentrado_PB!K$3:AP$1038,6,0)," ")</f>
        <v>0</v>
      </c>
      <c r="F46" s="92" t="str">
        <f>IFERROR(VLOOKUP(V$9&amp;A46,Concentrado_PB!A35:BX1071,27,0)," ")</f>
        <v>2.4.2</v>
      </c>
      <c r="G46" s="93" t="str">
        <f>IFERROR(VLOOKUP(V$9&amp;A46,Concentrado_PB!A35:BX1071,20,0)," ")</f>
        <v>11. Ciudades y comunidades sostenibles</v>
      </c>
      <c r="H46" s="91" t="str">
        <f>IFERROR(VLOOKUP(V$9&amp;A46,Concentrado_PB!A$3:I$1038,8,0),"")</f>
        <v>S208</v>
      </c>
      <c r="I46" s="105" t="str">
        <f>IFERROR(VLOOKUP(V$9&amp;A46,Concentrado_PB!A$3:I$1038,9,0)," ")</f>
        <v>S208_CULTIVANDO PAZ, ARTE Y CULTURA EN TLALPAN</v>
      </c>
      <c r="J46" s="105"/>
      <c r="K46" s="105"/>
      <c r="L46" s="91">
        <f>IFERROR(VLOOKUP(B46,Concentrado_PB!K35:AP1071,24,0)," ")</f>
        <v>4.3999999999999997E-2</v>
      </c>
      <c r="M46" s="105" t="str">
        <f>IFERROR(VLOOKUP(B46,Concentrado_PB!K$2:AP$1038,25,0)," ")</f>
        <v>MIDE LA CANTIDAD DE PERSONAS QUE PARTICIPAN EN ALGUNA ACTIVIDAD CULTURAL.</v>
      </c>
      <c r="N46" s="105"/>
      <c r="O46" s="105"/>
      <c r="P46" s="105" t="str">
        <f>IFERROR(VLOOKUP(B46,Concentrado_PB!K$2:AP$1038,26,0)," ")</f>
        <v>(NUMERO DE PERSONAS QUE PARTICIPAN EN ALGUNA ACTIVIDAD CULTURAL/ NUMERO DE PERSONAS QUE HABITAN EN ZONAS DE MUY BAJO Y BAJO INDICE DE DESARROLLO SOCIAL)*100</v>
      </c>
      <c r="Q46" s="105"/>
      <c r="R46" s="105"/>
      <c r="S46" s="102"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3"/>
      <c r="U46" s="104"/>
      <c r="V46" s="91" t="str">
        <f>IFERROR(VLOOKUP(B46,Concentrado_PB!K$2:AP$1038,27,0)," ")</f>
        <v>PORCENTAJE</v>
      </c>
      <c r="W46" s="91">
        <f>IFERROR(VLOOKUP(B46,Concentrado_PB!K$2:AP$1038,29,0)," ")</f>
        <v>0</v>
      </c>
      <c r="X46" s="91">
        <f>IFERROR(VLOOKUP(B46,Concentrado_PB!K$2:AP$1038,30,0)," ")</f>
        <v>0.02</v>
      </c>
      <c r="Y46" s="91">
        <f>IFERROR(VLOOKUP(B46,Concentrado_PB!K$2:AP$1038,31,0)," ")</f>
        <v>4.3999999999999997E-2</v>
      </c>
      <c r="Z46" s="91">
        <f>IFERROR(VLOOKUP(B46,Concentrado_PB!K$2:AP$1038,32,0)," ")</f>
        <v>4.3999999999999997E-2</v>
      </c>
      <c r="AA46" s="94"/>
      <c r="AB46" s="95"/>
      <c r="AC46" s="96"/>
      <c r="AD46" s="87" t="str">
        <f t="shared" si="1"/>
        <v xml:space="preserve"> </v>
      </c>
      <c r="AE46" s="97"/>
    </row>
    <row r="47" spans="1:31" ht="92.25" customHeight="1">
      <c r="A47" s="64">
        <v>35</v>
      </c>
      <c r="B47" s="65" t="str">
        <f t="shared" si="0"/>
        <v>02CD14U024</v>
      </c>
      <c r="C47" s="91">
        <f>IFERROR(VLOOKUP(B47,Concentrado_PB!K$3:AP$1038,2,0)," ")</f>
        <v>1</v>
      </c>
      <c r="D47" s="91">
        <f>IFERROR(VLOOKUP(B47,Concentrado_PB!K$3:AP$1038,4,0)," ")</f>
        <v>6</v>
      </c>
      <c r="E47" s="91">
        <f>IFERROR(VLOOKUP(B47,Concentrado_PB!K$3:AP$1038,6,0)," ")</f>
        <v>0</v>
      </c>
      <c r="F47" s="92" t="str">
        <f>IFERROR(VLOOKUP(V$9&amp;A47,Concentrado_PB!A36:BX1072,27,0)," ")</f>
        <v>2.6.8</v>
      </c>
      <c r="G47" s="93" t="str">
        <f>IFERROR(VLOOKUP(V$9&amp;A47,Concentrado_PB!A36:BX1072,20,0)," ")</f>
        <v xml:space="preserve">10. Reducción de las desigualdades </v>
      </c>
      <c r="H47" s="91" t="str">
        <f>IFERROR(VLOOKUP(V$9&amp;A47,Concentrado_PB!A$3:I$1038,8,0),"")</f>
        <v>U024</v>
      </c>
      <c r="I47" s="105" t="str">
        <f>IFERROR(VLOOKUP(V$9&amp;A47,Concentrado_PB!A$3:I$1038,9,0)," ")</f>
        <v>U024_SEAMOS MEJORES ESTUDIANTES</v>
      </c>
      <c r="J47" s="105"/>
      <c r="K47" s="105"/>
      <c r="L47" s="91">
        <f>IFERROR(VLOOKUP(B47,Concentrado_PB!K36:AP1072,24,0)," ")</f>
        <v>1</v>
      </c>
      <c r="M47" s="105" t="str">
        <f>IFERROR(VLOOKUP(B47,Concentrado_PB!K$2:AP$1038,25,0)," ")</f>
        <v xml:space="preserve">MIDE EL NUMERO  DE HABITANTES QUE RECIBEN APOYOS ECONOMICOS EN ESPECIE . </v>
      </c>
      <c r="N47" s="105"/>
      <c r="O47" s="105"/>
      <c r="P47" s="105" t="str">
        <f>IFERROR(VLOOKUP(B47,Concentrado_PB!K$2:AP$1038,26,0)," ")</f>
        <v>(NUMERO DE HABITANTES QUE RECIBEN EL APOYO / NUMERO DE HABITANTES DE LA DEMARCACION)* 100</v>
      </c>
      <c r="Q47" s="105"/>
      <c r="R47" s="105"/>
      <c r="S47" s="102"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103"/>
      <c r="U47" s="104"/>
      <c r="V47" s="91" t="str">
        <f>IFERROR(VLOOKUP(B47,Concentrado_PB!K$2:AP$1038,27,0)," ")</f>
        <v>PORCENTAJE</v>
      </c>
      <c r="W47" s="91">
        <f>IFERROR(VLOOKUP(B47,Concentrado_PB!K$2:AP$1038,29,0)," ")</f>
        <v>0</v>
      </c>
      <c r="X47" s="91">
        <f>IFERROR(VLOOKUP(B47,Concentrado_PB!K$2:AP$1038,30,0)," ")</f>
        <v>0</v>
      </c>
      <c r="Y47" s="91">
        <f>IFERROR(VLOOKUP(B47,Concentrado_PB!K$2:AP$1038,31,0)," ")</f>
        <v>0</v>
      </c>
      <c r="Z47" s="91">
        <f>IFERROR(VLOOKUP(B47,Concentrado_PB!K$2:AP$1038,32,0)," ")</f>
        <v>1</v>
      </c>
      <c r="AA47" s="94"/>
      <c r="AB47" s="95"/>
      <c r="AC47" s="96"/>
      <c r="AD47" s="87" t="str">
        <f t="shared" si="1"/>
        <v xml:space="preserve"> </v>
      </c>
      <c r="AE47" s="97"/>
    </row>
    <row r="48" spans="1:31" ht="50.25" customHeight="1">
      <c r="A48" s="64">
        <v>36</v>
      </c>
      <c r="B48" s="65" t="str">
        <f t="shared" si="0"/>
        <v>02CD14U026</v>
      </c>
      <c r="C48" s="91">
        <f>IFERROR(VLOOKUP(B48,Concentrado_PB!K$3:AP$1038,2,0)," ")</f>
        <v>1</v>
      </c>
      <c r="D48" s="91">
        <f>IFERROR(VLOOKUP(B48,Concentrado_PB!K$3:AP$1038,4,0)," ")</f>
        <v>6</v>
      </c>
      <c r="E48" s="91">
        <f>IFERROR(VLOOKUP(B48,Concentrado_PB!K$3:AP$1038,6,0)," ")</f>
        <v>0</v>
      </c>
      <c r="F48" s="92" t="str">
        <f>IFERROR(VLOOKUP(V$9&amp;A48,Concentrado_PB!A37:BX1073,27,0)," ")</f>
        <v>2.7.1</v>
      </c>
      <c r="G48" s="93" t="str">
        <f>IFERROR(VLOOKUP(V$9&amp;A48,Concentrado_PB!A37:BX1073,20,0)," ")</f>
        <v xml:space="preserve">10. Reducción de las desigualdades </v>
      </c>
      <c r="H48" s="91" t="str">
        <f>IFERROR(VLOOKUP(V$9&amp;A48,Concentrado_PB!A$3:I$1038,8,0),"")</f>
        <v>U026</v>
      </c>
      <c r="I48" s="105" t="str">
        <f>IFERROR(VLOOKUP(V$9&amp;A48,Concentrado_PB!A$3:I$1038,9,0)," ")</f>
        <v>U026_APOYOS ECONÓMICOS Y OTRAS AYUDAS SOCIALES</v>
      </c>
      <c r="J48" s="105"/>
      <c r="K48" s="105"/>
      <c r="L48" s="91" t="str">
        <f>IFERROR(VLOOKUP(B48,Concentrado_PB!K37:AP1073,24,0)," ")</f>
        <v>-</v>
      </c>
      <c r="M48" s="105" t="str">
        <f>IFERROR(VLOOKUP(B48,Concentrado_PB!K$2:AP$1038,25,0)," ")</f>
        <v>-</v>
      </c>
      <c r="N48" s="105"/>
      <c r="O48" s="105"/>
      <c r="P48" s="105" t="str">
        <f>IFERROR(VLOOKUP(B48,Concentrado_PB!K$2:AP$1038,26,0)," ")</f>
        <v>-</v>
      </c>
      <c r="Q48" s="105"/>
      <c r="R48" s="105"/>
      <c r="S48" s="102" t="str">
        <f>IFERROR(VLOOKUP(B48,Concentrado_PB!K$2:AP$1038,28,0)," ")</f>
        <v>-</v>
      </c>
      <c r="T48" s="103"/>
      <c r="U48" s="104"/>
      <c r="V48" s="91" t="str">
        <f>IFERROR(VLOOKUP(B48,Concentrado_PB!K$2:AP$1038,27,0)," ")</f>
        <v>-</v>
      </c>
      <c r="W48" s="91" t="str">
        <f>IFERROR(VLOOKUP(B48,Concentrado_PB!K$2:AP$1038,29,0)," ")</f>
        <v>-</v>
      </c>
      <c r="X48" s="91" t="str">
        <f>IFERROR(VLOOKUP(B48,Concentrado_PB!K$2:AP$1038,30,0)," ")</f>
        <v>-</v>
      </c>
      <c r="Y48" s="91" t="str">
        <f>IFERROR(VLOOKUP(B48,Concentrado_PB!K$2:AP$1038,31,0)," ")</f>
        <v>-</v>
      </c>
      <c r="Z48" s="91" t="str">
        <f>IFERROR(VLOOKUP(B48,Concentrado_PB!K$2:AP$1038,32,0)," ")</f>
        <v>-</v>
      </c>
      <c r="AA48" s="94"/>
      <c r="AB48" s="95"/>
      <c r="AC48" s="96"/>
      <c r="AD48" s="87" t="str">
        <f t="shared" si="1"/>
        <v xml:space="preserve"> </v>
      </c>
      <c r="AE48" s="97"/>
    </row>
    <row r="49" spans="2:31" ht="10.5" customHeight="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ht="9" customHeight="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ht="6.75" customHeight="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7.5" customHeight="1">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22" t="s">
        <v>16467</v>
      </c>
      <c r="K53" s="122"/>
      <c r="L53" s="122"/>
      <c r="M53" s="122"/>
      <c r="N53" s="122"/>
      <c r="O53" s="122"/>
      <c r="P53" s="79"/>
      <c r="Q53" s="79"/>
      <c r="R53" s="74"/>
      <c r="S53" s="122" t="s">
        <v>16468</v>
      </c>
      <c r="T53" s="122"/>
      <c r="U53" s="122"/>
      <c r="V53" s="122"/>
      <c r="W53" s="122"/>
      <c r="X53" s="122"/>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22.5" customHeight="1">
      <c r="B56" s="66"/>
      <c r="C56" s="77"/>
      <c r="D56" s="77"/>
      <c r="E56" s="77"/>
      <c r="F56" s="78"/>
      <c r="G56" s="78"/>
      <c r="H56" s="74"/>
      <c r="I56" s="74"/>
      <c r="J56" s="121" t="s">
        <v>16587</v>
      </c>
      <c r="K56" s="121"/>
      <c r="L56" s="121"/>
      <c r="M56" s="121"/>
      <c r="N56" s="121"/>
      <c r="O56" s="121"/>
      <c r="P56" s="79"/>
      <c r="Q56" s="79"/>
      <c r="R56" s="74"/>
      <c r="S56" s="121" t="s">
        <v>16587</v>
      </c>
      <c r="T56" s="121"/>
      <c r="U56" s="121"/>
      <c r="V56" s="121"/>
      <c r="W56" s="121"/>
      <c r="X56" s="121"/>
      <c r="Y56" s="74"/>
      <c r="Z56" s="74"/>
      <c r="AA56" s="74"/>
      <c r="AB56" s="74"/>
      <c r="AC56" s="74"/>
      <c r="AD56" s="74"/>
      <c r="AE56" s="74"/>
    </row>
    <row r="57" spans="2:31" ht="6.75" customHeight="1">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9.5" customHeight="1">
      <c r="B58" s="66"/>
      <c r="C58" s="77"/>
      <c r="D58" s="77"/>
      <c r="E58" s="77"/>
      <c r="F58" s="84"/>
      <c r="G58" s="84"/>
      <c r="H58" s="74"/>
      <c r="I58" s="74"/>
      <c r="J58" s="123" t="s">
        <v>16588</v>
      </c>
      <c r="K58" s="123"/>
      <c r="L58" s="123"/>
      <c r="M58" s="123"/>
      <c r="N58" s="123"/>
      <c r="O58" s="123"/>
      <c r="P58" s="79"/>
      <c r="Q58" s="79"/>
      <c r="R58" s="74"/>
      <c r="S58" s="120" t="s">
        <v>16588</v>
      </c>
      <c r="T58" s="120"/>
      <c r="U58" s="120"/>
      <c r="V58" s="120"/>
      <c r="W58" s="120"/>
      <c r="X58" s="120"/>
      <c r="Y58" s="74"/>
      <c r="Z58" s="74"/>
      <c r="AA58" s="74"/>
      <c r="AB58" s="74"/>
      <c r="AC58" s="74"/>
      <c r="AD58" s="74"/>
      <c r="AE58" s="74"/>
    </row>
    <row r="59" spans="2:31" ht="19.5" customHeight="1">
      <c r="B59" s="66"/>
      <c r="C59" s="77"/>
      <c r="D59" s="77"/>
      <c r="E59" s="77"/>
      <c r="F59" s="84"/>
      <c r="G59" s="84"/>
      <c r="H59" s="74"/>
      <c r="I59" s="74"/>
      <c r="J59" s="120" t="s">
        <v>16589</v>
      </c>
      <c r="K59" s="120"/>
      <c r="L59" s="120"/>
      <c r="M59" s="120"/>
      <c r="N59" s="120"/>
      <c r="O59" s="120"/>
      <c r="P59" s="74"/>
      <c r="Q59" s="74"/>
      <c r="R59" s="74"/>
      <c r="S59" s="120" t="s">
        <v>16589</v>
      </c>
      <c r="T59" s="120"/>
      <c r="U59" s="120"/>
      <c r="V59" s="120"/>
      <c r="W59" s="120"/>
      <c r="X59" s="120"/>
      <c r="Y59" s="74"/>
      <c r="Z59" s="74"/>
      <c r="AA59" s="74"/>
      <c r="AB59" s="74"/>
      <c r="AC59" s="74"/>
      <c r="AD59" s="74"/>
      <c r="AE59" s="74"/>
    </row>
    <row r="60" spans="2:31" ht="23.25" customHeight="1">
      <c r="B60" s="66"/>
      <c r="C60" s="77"/>
      <c r="D60" s="77"/>
      <c r="E60" s="77"/>
      <c r="F60" s="85"/>
      <c r="G60" s="85"/>
      <c r="H60" s="74"/>
      <c r="I60" s="74"/>
      <c r="J60" s="120" t="s">
        <v>16590</v>
      </c>
      <c r="K60" s="120"/>
      <c r="L60" s="120"/>
      <c r="M60" s="120"/>
      <c r="N60" s="120" t="s">
        <v>16591</v>
      </c>
      <c r="O60" s="120"/>
      <c r="P60" s="74"/>
      <c r="Q60" s="74"/>
      <c r="R60" s="74"/>
      <c r="S60" s="120" t="s">
        <v>16590</v>
      </c>
      <c r="T60" s="120"/>
      <c r="U60" s="120"/>
      <c r="V60" s="120"/>
      <c r="W60" s="120" t="s">
        <v>16591</v>
      </c>
      <c r="X60" s="120"/>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c r="AA63" s="129">
        <v>4500</v>
      </c>
      <c r="AB63" s="129">
        <v>4150</v>
      </c>
    </row>
    <row r="64" spans="2:31" ht="15">
      <c r="D64" s="59"/>
      <c r="E64" s="59"/>
      <c r="AA64" s="129"/>
      <c r="AB64" s="129"/>
    </row>
    <row r="65" spans="4:28" ht="15">
      <c r="D65" s="59"/>
      <c r="E65" s="59"/>
      <c r="AA65" s="129"/>
      <c r="AB65" s="129"/>
    </row>
    <row r="66" spans="4:28" ht="15">
      <c r="D66" s="59"/>
      <c r="E66" s="59"/>
      <c r="X66" s="130">
        <v>4500</v>
      </c>
      <c r="Y66" s="130">
        <v>4150</v>
      </c>
      <c r="Z66" s="130">
        <f>Y66/X66*Y70</f>
        <v>0.13833333333333334</v>
      </c>
      <c r="AA66" s="129"/>
      <c r="AB66" s="129">
        <f>AB63/AA63</f>
        <v>0.92222222222222228</v>
      </c>
    </row>
    <row r="67" spans="4:28">
      <c r="X67" s="130"/>
      <c r="Y67" s="130"/>
      <c r="AA67" s="129"/>
      <c r="AB67" s="131">
        <v>0.92</v>
      </c>
    </row>
    <row r="68" spans="4:28">
      <c r="X68" s="130"/>
      <c r="Y68" s="130"/>
    </row>
    <row r="69" spans="4:28">
      <c r="X69" s="130"/>
      <c r="Y69" s="130"/>
    </row>
    <row r="70" spans="4:28">
      <c r="X70" s="130"/>
      <c r="Y70" s="130">
        <v>0.15</v>
      </c>
    </row>
    <row r="79" spans="4:28">
      <c r="Z79" s="132">
        <v>0.25</v>
      </c>
      <c r="AA79" s="132">
        <v>1</v>
      </c>
      <c r="AB79" s="132"/>
    </row>
    <row r="80" spans="4:28">
      <c r="Z80" s="132"/>
      <c r="AA80" s="132"/>
      <c r="AB80" s="132"/>
    </row>
    <row r="81" spans="21:28">
      <c r="Z81" s="132">
        <v>0.15</v>
      </c>
      <c r="AA81" s="132"/>
      <c r="AB81" s="132"/>
    </row>
    <row r="84" spans="21:28" ht="148.5" customHeight="1">
      <c r="U84" s="128" t="s">
        <v>16592</v>
      </c>
      <c r="V84" s="128"/>
      <c r="W84" s="128"/>
      <c r="X84" s="128"/>
      <c r="AA84" s="132">
        <f>Z81*AA79/Z79</f>
        <v>0.6</v>
      </c>
    </row>
  </sheetData>
  <sheetProtection selectLockedCells="1"/>
  <sortState xmlns:xlrd2="http://schemas.microsoft.com/office/spreadsheetml/2017/richdata2" ref="H13:AA47">
    <sortCondition ref="H13:H47"/>
  </sortState>
  <mergeCells count="171">
    <mergeCell ref="U84:X84"/>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Cat_Periodos!$B$2:$B$5</xm:f>
          </x14:formula1>
          <xm:sqref>AB9:AE9</xm:sqref>
        </x14:dataValidation>
        <x14:dataValidation type="list" allowBlank="1" showDropDown="1" showErrorMessage="1" prompt="SELECCIONA O INGRESA CLAVE DEL CG" xr:uid="{00000000-0002-0000-0000-000001000000}">
          <x14:formula1>
            <xm:f>Cat_URG!$B$2:$B$112</xm:f>
          </x14:formula1>
          <xm:sqref>B9</xm:sqref>
        </x14:dataValidation>
        <x14:dataValidation type="list" allowBlank="1" showInputMessage="1" showErrorMessage="1" xr:uid="{00000000-0002-0000-0000-000002000000}">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16473</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16536</v>
      </c>
      <c r="U2" s="43" t="s">
        <v>32</v>
      </c>
      <c r="V2" s="43" t="s">
        <v>33</v>
      </c>
      <c r="W2" s="43" t="s">
        <v>35</v>
      </c>
      <c r="X2" s="43" t="s">
        <v>36</v>
      </c>
      <c r="Y2" s="43" t="s">
        <v>38</v>
      </c>
      <c r="Z2" s="43" t="s">
        <v>39</v>
      </c>
      <c r="AA2" s="53" t="s">
        <v>16471</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16539</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R3&amp;". "&amp;S3</f>
        <v>16. Paz, justicia e instituciones sólidas</v>
      </c>
      <c r="U3" s="90" t="s">
        <v>497</v>
      </c>
      <c r="V3" s="4" t="s">
        <v>34</v>
      </c>
      <c r="W3" s="90" t="s">
        <v>528</v>
      </c>
      <c r="X3" s="4" t="s">
        <v>37</v>
      </c>
      <c r="Y3" s="90" t="s">
        <v>4738</v>
      </c>
      <c r="Z3" s="4" t="s">
        <v>40</v>
      </c>
      <c r="AA3" s="54" t="s">
        <v>16474</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15437</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ref="T4:T67" si="0">R4&amp;". "&amp;S4</f>
        <v>16. Paz, justicia e instituciones sólidas</v>
      </c>
      <c r="U4" s="90" t="s">
        <v>497</v>
      </c>
      <c r="V4" s="4" t="s">
        <v>34</v>
      </c>
      <c r="W4" s="90" t="s">
        <v>3581</v>
      </c>
      <c r="X4" s="4" t="s">
        <v>235</v>
      </c>
      <c r="Y4" s="90" t="s">
        <v>349</v>
      </c>
      <c r="Z4" s="4" t="s">
        <v>236</v>
      </c>
      <c r="AA4" s="54" t="s">
        <v>16475</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15438</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16521</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15439</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16476</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15440</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16476</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15441</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15442</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16474</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15443</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16477</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15444</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16475</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15445</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16475</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15446</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16475</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15447</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16521</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15448</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16476</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15449</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16476</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15450</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16478</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16479</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16478</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16475</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16521</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16476</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16476</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15459</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16480</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15460</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16475</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15461</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16521</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15462</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16476</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15463</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16476</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15464</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15465</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16480</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15466</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16481</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15475</v>
      </c>
      <c r="B34" s="3" t="s">
        <v>648</v>
      </c>
      <c r="C34" s="4" t="s">
        <v>649</v>
      </c>
      <c r="D34" s="4" t="s">
        <v>650</v>
      </c>
      <c r="E34" s="4" t="s">
        <v>651</v>
      </c>
      <c r="F34" s="4" t="s">
        <v>652</v>
      </c>
      <c r="G34" s="4" t="s">
        <v>653</v>
      </c>
      <c r="H34" s="3" t="s">
        <v>282</v>
      </c>
      <c r="I34" s="4" t="s">
        <v>283</v>
      </c>
      <c r="J34" s="4" t="s">
        <v>744</v>
      </c>
      <c r="K34" s="5" t="s">
        <v>745</v>
      </c>
      <c r="L34" s="6">
        <v>1</v>
      </c>
      <c r="M34" s="5" t="s">
        <v>125</v>
      </c>
      <c r="N34" s="90">
        <v>6</v>
      </c>
      <c r="O34" s="5" t="s">
        <v>135</v>
      </c>
      <c r="P34" s="90">
        <v>0</v>
      </c>
      <c r="Q34" s="5" t="s">
        <v>135</v>
      </c>
      <c r="R34" s="90">
        <v>10</v>
      </c>
      <c r="S34" s="4" t="s">
        <v>286</v>
      </c>
      <c r="T34" s="68" t="str">
        <f t="shared" si="0"/>
        <v xml:space="preserve">10. Reducción de las desigualdades </v>
      </c>
      <c r="U34" s="90" t="s">
        <v>497</v>
      </c>
      <c r="V34" s="4" t="s">
        <v>34</v>
      </c>
      <c r="W34" s="90" t="s">
        <v>349</v>
      </c>
      <c r="X34" s="4" t="s">
        <v>269</v>
      </c>
      <c r="Y34" s="90" t="s">
        <v>840</v>
      </c>
      <c r="Z34" s="4" t="s">
        <v>270</v>
      </c>
      <c r="AA34" s="54" t="s">
        <v>16476</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15476</v>
      </c>
      <c r="B35" s="3" t="s">
        <v>648</v>
      </c>
      <c r="C35" s="4" t="s">
        <v>649</v>
      </c>
      <c r="D35" s="4" t="s">
        <v>650</v>
      </c>
      <c r="E35" s="4" t="s">
        <v>651</v>
      </c>
      <c r="F35" s="4" t="s">
        <v>652</v>
      </c>
      <c r="G35" s="4" t="s">
        <v>653</v>
      </c>
      <c r="H35" s="3" t="s">
        <v>759</v>
      </c>
      <c r="I35" s="4" t="s">
        <v>760</v>
      </c>
      <c r="J35" s="4" t="s">
        <v>761</v>
      </c>
      <c r="K35" s="5" t="s">
        <v>762</v>
      </c>
      <c r="L35" s="6">
        <v>1</v>
      </c>
      <c r="M35" s="5" t="s">
        <v>125</v>
      </c>
      <c r="N35" s="90" t="s">
        <v>497</v>
      </c>
      <c r="O35" s="4" t="s">
        <v>130</v>
      </c>
      <c r="P35" s="90" t="s">
        <v>498</v>
      </c>
      <c r="Q35" s="4" t="s">
        <v>160</v>
      </c>
      <c r="R35" s="90">
        <v>16</v>
      </c>
      <c r="S35" s="4" t="s">
        <v>31</v>
      </c>
      <c r="T35" s="68" t="str">
        <f t="shared" si="0"/>
        <v>16. Paz, justicia e instituciones sólidas</v>
      </c>
      <c r="U35" s="90" t="s">
        <v>497</v>
      </c>
      <c r="V35" s="4" t="s">
        <v>34</v>
      </c>
      <c r="W35" s="90" t="s">
        <v>528</v>
      </c>
      <c r="X35" s="4" t="s">
        <v>37</v>
      </c>
      <c r="Y35" s="90" t="s">
        <v>4738</v>
      </c>
      <c r="Z35" s="4" t="s">
        <v>40</v>
      </c>
      <c r="AA35" s="54" t="s">
        <v>16474</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15477</v>
      </c>
      <c r="B36" s="3" t="s">
        <v>648</v>
      </c>
      <c r="C36" s="4" t="s">
        <v>649</v>
      </c>
      <c r="D36" s="4" t="s">
        <v>650</v>
      </c>
      <c r="E36" s="4" t="s">
        <v>651</v>
      </c>
      <c r="F36" s="4" t="s">
        <v>652</v>
      </c>
      <c r="G36" s="4" t="s">
        <v>653</v>
      </c>
      <c r="H36" s="3" t="s">
        <v>779</v>
      </c>
      <c r="I36" s="4" t="s">
        <v>780</v>
      </c>
      <c r="J36" s="4" t="s">
        <v>781</v>
      </c>
      <c r="K36" s="5" t="s">
        <v>782</v>
      </c>
      <c r="L36" s="6">
        <v>1</v>
      </c>
      <c r="M36" s="5" t="s">
        <v>125</v>
      </c>
      <c r="N36" s="90">
        <v>7</v>
      </c>
      <c r="O36" s="5" t="s">
        <v>136</v>
      </c>
      <c r="P36" s="90">
        <v>0</v>
      </c>
      <c r="Q36" s="5" t="s">
        <v>136</v>
      </c>
      <c r="R36" s="90">
        <v>16</v>
      </c>
      <c r="S36" s="4" t="s">
        <v>31</v>
      </c>
      <c r="T36" s="68" t="str">
        <f t="shared" si="0"/>
        <v>16. Paz, justicia e instituciones sólidas</v>
      </c>
      <c r="U36" s="90" t="s">
        <v>349</v>
      </c>
      <c r="V36" s="4" t="s">
        <v>350</v>
      </c>
      <c r="W36" s="90" t="s">
        <v>349</v>
      </c>
      <c r="X36" s="4" t="s">
        <v>783</v>
      </c>
      <c r="Y36" s="90" t="s">
        <v>497</v>
      </c>
      <c r="Z36" s="4" t="s">
        <v>784</v>
      </c>
      <c r="AA36" s="54" t="s">
        <v>16482</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15478</v>
      </c>
      <c r="B37" s="3" t="s">
        <v>648</v>
      </c>
      <c r="C37" s="4" t="s">
        <v>649</v>
      </c>
      <c r="D37" s="4" t="s">
        <v>650</v>
      </c>
      <c r="E37" s="4" t="s">
        <v>651</v>
      </c>
      <c r="F37" s="4" t="s">
        <v>652</v>
      </c>
      <c r="G37" s="4" t="s">
        <v>653</v>
      </c>
      <c r="H37" s="3" t="s">
        <v>799</v>
      </c>
      <c r="I37" s="4" t="s">
        <v>800</v>
      </c>
      <c r="J37" s="4" t="s">
        <v>801</v>
      </c>
      <c r="K37" s="5" t="s">
        <v>802</v>
      </c>
      <c r="L37" s="6">
        <v>1</v>
      </c>
      <c r="M37" s="5" t="s">
        <v>125</v>
      </c>
      <c r="N37" s="90" t="s">
        <v>351</v>
      </c>
      <c r="O37" s="4" t="s">
        <v>135</v>
      </c>
      <c r="P37" s="90" t="s">
        <v>351</v>
      </c>
      <c r="Q37" s="4" t="s">
        <v>171</v>
      </c>
      <c r="R37" s="90">
        <v>16</v>
      </c>
      <c r="S37" s="4" t="s">
        <v>31</v>
      </c>
      <c r="T37" s="68" t="str">
        <f t="shared" si="0"/>
        <v>16. Paz, justicia e instituciones sólidas</v>
      </c>
      <c r="U37" s="90" t="s">
        <v>497</v>
      </c>
      <c r="V37" s="4" t="s">
        <v>34</v>
      </c>
      <c r="W37" s="90" t="s">
        <v>349</v>
      </c>
      <c r="X37" s="4" t="s">
        <v>269</v>
      </c>
      <c r="Y37" s="90" t="s">
        <v>528</v>
      </c>
      <c r="Z37" s="4" t="s">
        <v>657</v>
      </c>
      <c r="AA37" s="54" t="s">
        <v>16481</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15479</v>
      </c>
      <c r="B38" s="3" t="s">
        <v>648</v>
      </c>
      <c r="C38" s="4" t="s">
        <v>649</v>
      </c>
      <c r="D38" s="4" t="s">
        <v>650</v>
      </c>
      <c r="E38" s="4" t="s">
        <v>651</v>
      </c>
      <c r="F38" s="4" t="s">
        <v>652</v>
      </c>
      <c r="G38" s="4" t="s">
        <v>653</v>
      </c>
      <c r="H38" s="3" t="s">
        <v>814</v>
      </c>
      <c r="I38" s="4" t="s">
        <v>815</v>
      </c>
      <c r="J38" s="4" t="s">
        <v>673</v>
      </c>
      <c r="K38" s="5" t="s">
        <v>816</v>
      </c>
      <c r="L38" s="6">
        <v>1</v>
      </c>
      <c r="M38" s="5" t="s">
        <v>125</v>
      </c>
      <c r="N38" s="90" t="s">
        <v>351</v>
      </c>
      <c r="O38" s="4" t="s">
        <v>135</v>
      </c>
      <c r="P38" s="90" t="s">
        <v>351</v>
      </c>
      <c r="Q38" s="4" t="s">
        <v>171</v>
      </c>
      <c r="R38" s="90">
        <v>10</v>
      </c>
      <c r="S38" s="4" t="s">
        <v>286</v>
      </c>
      <c r="T38" s="68" t="str">
        <f t="shared" si="0"/>
        <v xml:space="preserve">10. Reducción de las desigualdades </v>
      </c>
      <c r="U38" s="90" t="s">
        <v>497</v>
      </c>
      <c r="V38" s="4" t="s">
        <v>34</v>
      </c>
      <c r="W38" s="90" t="s">
        <v>349</v>
      </c>
      <c r="X38" s="4" t="s">
        <v>269</v>
      </c>
      <c r="Y38" s="90" t="s">
        <v>528</v>
      </c>
      <c r="Z38" s="4" t="s">
        <v>657</v>
      </c>
      <c r="AA38" s="54" t="s">
        <v>16481</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15480</v>
      </c>
      <c r="B39" s="3" t="s">
        <v>648</v>
      </c>
      <c r="C39" s="4" t="s">
        <v>649</v>
      </c>
      <c r="D39" s="4" t="s">
        <v>650</v>
      </c>
      <c r="E39" s="4" t="s">
        <v>651</v>
      </c>
      <c r="F39" s="4" t="s">
        <v>652</v>
      </c>
      <c r="G39" s="4" t="s">
        <v>653</v>
      </c>
      <c r="H39" s="3" t="s">
        <v>849</v>
      </c>
      <c r="I39" s="4" t="s">
        <v>850</v>
      </c>
      <c r="J39" s="4" t="s">
        <v>851</v>
      </c>
      <c r="K39" s="5" t="s">
        <v>852</v>
      </c>
      <c r="L39" s="6">
        <v>1</v>
      </c>
      <c r="M39" s="5" t="s">
        <v>125</v>
      </c>
      <c r="N39" s="90" t="s">
        <v>351</v>
      </c>
      <c r="O39" s="5" t="s">
        <v>135</v>
      </c>
      <c r="P39" s="90" t="s">
        <v>353</v>
      </c>
      <c r="Q39" s="5" t="s">
        <v>172</v>
      </c>
      <c r="R39" s="90">
        <v>16</v>
      </c>
      <c r="S39" s="4" t="s">
        <v>31</v>
      </c>
      <c r="T39" s="68" t="str">
        <f t="shared" si="0"/>
        <v>16. Paz, justicia e instituciones sólidas</v>
      </c>
      <c r="U39" s="90" t="s">
        <v>497</v>
      </c>
      <c r="V39" s="4" t="s">
        <v>34</v>
      </c>
      <c r="W39" s="90" t="s">
        <v>3581</v>
      </c>
      <c r="X39" s="4" t="s">
        <v>235</v>
      </c>
      <c r="Y39" s="90"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15467</v>
      </c>
      <c r="B40" s="3" t="s">
        <v>648</v>
      </c>
      <c r="C40" s="4" t="s">
        <v>649</v>
      </c>
      <c r="D40" s="4" t="s">
        <v>650</v>
      </c>
      <c r="E40" s="4" t="s">
        <v>651</v>
      </c>
      <c r="F40" s="4" t="s">
        <v>652</v>
      </c>
      <c r="G40" s="4" t="s">
        <v>653</v>
      </c>
      <c r="H40" s="3" t="s">
        <v>671</v>
      </c>
      <c r="I40" s="4" t="s">
        <v>672</v>
      </c>
      <c r="J40" s="4" t="s">
        <v>673</v>
      </c>
      <c r="K40" s="5" t="s">
        <v>674</v>
      </c>
      <c r="L40" s="6">
        <v>1</v>
      </c>
      <c r="M40" s="5" t="s">
        <v>125</v>
      </c>
      <c r="N40" s="90" t="s">
        <v>351</v>
      </c>
      <c r="O40" s="4" t="s">
        <v>135</v>
      </c>
      <c r="P40" s="90" t="s">
        <v>351</v>
      </c>
      <c r="Q40" s="4"/>
      <c r="R40" s="90">
        <v>16</v>
      </c>
      <c r="S40" s="4" t="s">
        <v>31</v>
      </c>
      <c r="T40" s="68" t="str">
        <f t="shared" si="0"/>
        <v>16. Paz, justicia e instituciones sólidas</v>
      </c>
      <c r="U40" s="90" t="s">
        <v>497</v>
      </c>
      <c r="V40" s="4" t="s">
        <v>34</v>
      </c>
      <c r="W40" s="90" t="s">
        <v>349</v>
      </c>
      <c r="X40" s="4" t="s">
        <v>269</v>
      </c>
      <c r="Y40" s="90" t="s">
        <v>528</v>
      </c>
      <c r="Z40" s="4" t="s">
        <v>657</v>
      </c>
      <c r="AA40" s="54" t="s">
        <v>16481</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15468</v>
      </c>
      <c r="B41" s="3" t="s">
        <v>648</v>
      </c>
      <c r="C41" s="4" t="s">
        <v>649</v>
      </c>
      <c r="D41" s="4" t="s">
        <v>650</v>
      </c>
      <c r="E41" s="4" t="s">
        <v>651</v>
      </c>
      <c r="F41" s="4" t="s">
        <v>652</v>
      </c>
      <c r="G41" s="4" t="s">
        <v>653</v>
      </c>
      <c r="H41" s="3" t="s">
        <v>689</v>
      </c>
      <c r="I41" s="4" t="s">
        <v>690</v>
      </c>
      <c r="J41" s="4" t="s">
        <v>691</v>
      </c>
      <c r="K41" s="5" t="s">
        <v>692</v>
      </c>
      <c r="L41" s="6">
        <v>1</v>
      </c>
      <c r="M41" s="5" t="s">
        <v>125</v>
      </c>
      <c r="N41" s="90">
        <v>6</v>
      </c>
      <c r="O41" s="5" t="s">
        <v>135</v>
      </c>
      <c r="P41" s="90">
        <v>8</v>
      </c>
      <c r="Q41" s="5"/>
      <c r="R41" s="90">
        <v>16</v>
      </c>
      <c r="S41" s="4" t="s">
        <v>31</v>
      </c>
      <c r="T41" s="68" t="str">
        <f t="shared" si="0"/>
        <v>16. Paz, justicia e instituciones sólidas</v>
      </c>
      <c r="U41" s="90" t="s">
        <v>349</v>
      </c>
      <c r="V41" s="4" t="s">
        <v>350</v>
      </c>
      <c r="W41" s="90" t="s">
        <v>498</v>
      </c>
      <c r="X41" s="4" t="s">
        <v>693</v>
      </c>
      <c r="Y41" s="90" t="s">
        <v>528</v>
      </c>
      <c r="Z41" s="4" t="s">
        <v>694</v>
      </c>
      <c r="AA41" s="54" t="s">
        <v>16483</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15469</v>
      </c>
      <c r="B42" s="3" t="s">
        <v>648</v>
      </c>
      <c r="C42" s="4" t="s">
        <v>649</v>
      </c>
      <c r="D42" s="4" t="s">
        <v>650</v>
      </c>
      <c r="E42" s="4" t="s">
        <v>651</v>
      </c>
      <c r="F42" s="4" t="s">
        <v>652</v>
      </c>
      <c r="G42" s="4" t="s">
        <v>653</v>
      </c>
      <c r="H42" s="3" t="s">
        <v>706</v>
      </c>
      <c r="I42" s="4" t="s">
        <v>707</v>
      </c>
      <c r="J42" s="4" t="s">
        <v>362</v>
      </c>
      <c r="K42" s="5" t="s">
        <v>708</v>
      </c>
      <c r="L42" s="6">
        <v>1</v>
      </c>
      <c r="M42" s="5" t="s">
        <v>125</v>
      </c>
      <c r="N42" s="90" t="s">
        <v>351</v>
      </c>
      <c r="O42" s="4" t="s">
        <v>135</v>
      </c>
      <c r="P42" s="90" t="s">
        <v>349</v>
      </c>
      <c r="Q42" s="4"/>
      <c r="R42" s="90">
        <v>16</v>
      </c>
      <c r="S42" s="4" t="s">
        <v>31</v>
      </c>
      <c r="T42" s="68" t="str">
        <f t="shared" si="0"/>
        <v>16. Paz, justicia e instituciones sólidas</v>
      </c>
      <c r="U42" s="90" t="s">
        <v>349</v>
      </c>
      <c r="V42" s="4" t="s">
        <v>350</v>
      </c>
      <c r="W42" s="90" t="s">
        <v>351</v>
      </c>
      <c r="X42" s="4" t="s">
        <v>352</v>
      </c>
      <c r="Y42" s="90"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15470</v>
      </c>
      <c r="B43" s="3" t="s">
        <v>648</v>
      </c>
      <c r="C43" s="4" t="s">
        <v>649</v>
      </c>
      <c r="D43" s="4" t="s">
        <v>650</v>
      </c>
      <c r="E43" s="4" t="s">
        <v>651</v>
      </c>
      <c r="F43" s="4" t="s">
        <v>652</v>
      </c>
      <c r="G43" s="4" t="s">
        <v>653</v>
      </c>
      <c r="H43" s="3" t="s">
        <v>868</v>
      </c>
      <c r="I43" s="4" t="s">
        <v>869</v>
      </c>
      <c r="J43" s="4" t="s">
        <v>870</v>
      </c>
      <c r="K43" s="5" t="s">
        <v>871</v>
      </c>
      <c r="L43" s="6">
        <v>1</v>
      </c>
      <c r="M43" s="5" t="s">
        <v>125</v>
      </c>
      <c r="N43" s="90" t="s">
        <v>351</v>
      </c>
      <c r="O43" s="4" t="s">
        <v>135</v>
      </c>
      <c r="P43" s="90" t="s">
        <v>872</v>
      </c>
      <c r="Q43" s="4" t="s">
        <v>135</v>
      </c>
      <c r="R43" s="90">
        <v>16</v>
      </c>
      <c r="S43" s="4" t="s">
        <v>31</v>
      </c>
      <c r="T43" s="68" t="str">
        <f t="shared" si="0"/>
        <v>16. Paz, justicia e instituciones sólidas</v>
      </c>
      <c r="U43" s="90" t="s">
        <v>497</v>
      </c>
      <c r="V43" s="4" t="s">
        <v>34</v>
      </c>
      <c r="W43" s="90" t="s">
        <v>3581</v>
      </c>
      <c r="X43" s="4" t="s">
        <v>235</v>
      </c>
      <c r="Y43" s="90"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15471</v>
      </c>
      <c r="B44" s="3" t="s">
        <v>648</v>
      </c>
      <c r="C44" s="4" t="s">
        <v>649</v>
      </c>
      <c r="D44" s="4" t="s">
        <v>650</v>
      </c>
      <c r="E44" s="4" t="s">
        <v>651</v>
      </c>
      <c r="F44" s="4" t="s">
        <v>652</v>
      </c>
      <c r="G44" s="4" t="s">
        <v>653</v>
      </c>
      <c r="H44" s="3" t="s">
        <v>14</v>
      </c>
      <c r="I44" s="4" t="s">
        <v>16</v>
      </c>
      <c r="J44" s="4" t="s">
        <v>826</v>
      </c>
      <c r="K44" s="5" t="s">
        <v>827</v>
      </c>
      <c r="L44" s="6">
        <v>1</v>
      </c>
      <c r="M44" s="5" t="s">
        <v>125</v>
      </c>
      <c r="N44" s="90">
        <v>5</v>
      </c>
      <c r="O44" s="51" t="s">
        <v>134</v>
      </c>
      <c r="P44" s="90">
        <v>0</v>
      </c>
      <c r="Q44" s="51" t="s">
        <v>134</v>
      </c>
      <c r="R44" s="90">
        <v>16</v>
      </c>
      <c r="S44" s="4" t="s">
        <v>31</v>
      </c>
      <c r="T44" s="68" t="str">
        <f t="shared" si="0"/>
        <v>16. Paz, justicia e instituciones sólidas</v>
      </c>
      <c r="U44" s="90" t="s">
        <v>497</v>
      </c>
      <c r="V44" s="4" t="s">
        <v>34</v>
      </c>
      <c r="W44" s="90" t="s">
        <v>349</v>
      </c>
      <c r="X44" s="4" t="s">
        <v>269</v>
      </c>
      <c r="Y44" s="90" t="s">
        <v>528</v>
      </c>
      <c r="Z44" s="4" t="s">
        <v>657</v>
      </c>
      <c r="AA44" s="54" t="s">
        <v>16481</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15472</v>
      </c>
      <c r="B45" s="3" t="s">
        <v>648</v>
      </c>
      <c r="C45" s="4" t="s">
        <v>649</v>
      </c>
      <c r="D45" s="4" t="s">
        <v>650</v>
      </c>
      <c r="E45" s="4" t="s">
        <v>651</v>
      </c>
      <c r="F45" s="4" t="s">
        <v>652</v>
      </c>
      <c r="G45" s="4" t="s">
        <v>653</v>
      </c>
      <c r="H45" s="3" t="s">
        <v>231</v>
      </c>
      <c r="I45" s="4" t="s">
        <v>232</v>
      </c>
      <c r="J45" s="4" t="s">
        <v>838</v>
      </c>
      <c r="K45" s="5" t="s">
        <v>839</v>
      </c>
      <c r="L45" s="6">
        <v>1</v>
      </c>
      <c r="M45" s="5" t="s">
        <v>125</v>
      </c>
      <c r="N45" s="90" t="s">
        <v>840</v>
      </c>
      <c r="O45" s="4" t="s">
        <v>133</v>
      </c>
      <c r="P45" s="90" t="s">
        <v>497</v>
      </c>
      <c r="Q45" s="51" t="s">
        <v>134</v>
      </c>
      <c r="R45" s="90">
        <v>16</v>
      </c>
      <c r="S45" s="4" t="s">
        <v>31</v>
      </c>
      <c r="T45" s="68" t="str">
        <f t="shared" si="0"/>
        <v>16. Paz, justicia e instituciones sólidas</v>
      </c>
      <c r="U45" s="90" t="s">
        <v>497</v>
      </c>
      <c r="V45" s="4" t="s">
        <v>34</v>
      </c>
      <c r="W45" s="90" t="s">
        <v>3581</v>
      </c>
      <c r="X45" s="4" t="s">
        <v>235</v>
      </c>
      <c r="Y45" s="90" t="s">
        <v>349</v>
      </c>
      <c r="Z45" s="4" t="s">
        <v>236</v>
      </c>
      <c r="AA45" s="54" t="s">
        <v>16475</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15473</v>
      </c>
      <c r="B46" s="3" t="s">
        <v>648</v>
      </c>
      <c r="C46" s="4" t="s">
        <v>649</v>
      </c>
      <c r="D46" s="4" t="s">
        <v>650</v>
      </c>
      <c r="E46" s="4" t="s">
        <v>651</v>
      </c>
      <c r="F46" s="4" t="s">
        <v>652</v>
      </c>
      <c r="G46" s="4" t="s">
        <v>721</v>
      </c>
      <c r="H46" s="3" t="s">
        <v>248</v>
      </c>
      <c r="I46" s="4" t="s">
        <v>249</v>
      </c>
      <c r="J46" s="4" t="s">
        <v>722</v>
      </c>
      <c r="K46" s="5" t="s">
        <v>723</v>
      </c>
      <c r="L46" s="6">
        <v>1</v>
      </c>
      <c r="M46" s="5" t="s">
        <v>125</v>
      </c>
      <c r="N46" s="90">
        <v>5</v>
      </c>
      <c r="O46" s="51" t="s">
        <v>134</v>
      </c>
      <c r="P46" s="90">
        <v>0</v>
      </c>
      <c r="Q46" s="51" t="s">
        <v>134</v>
      </c>
      <c r="R46" s="90">
        <v>16</v>
      </c>
      <c r="S46" s="4" t="s">
        <v>31</v>
      </c>
      <c r="T46" s="68" t="str">
        <f t="shared" si="0"/>
        <v>16. Paz, justicia e instituciones sólidas</v>
      </c>
      <c r="U46" s="90" t="s">
        <v>349</v>
      </c>
      <c r="V46" s="4" t="s">
        <v>34</v>
      </c>
      <c r="W46" s="90" t="s">
        <v>528</v>
      </c>
      <c r="X46" s="4" t="s">
        <v>37</v>
      </c>
      <c r="Y46" s="90" t="s">
        <v>349</v>
      </c>
      <c r="Z46" s="4" t="s">
        <v>252</v>
      </c>
      <c r="AA46" s="54" t="s">
        <v>16521</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15474</v>
      </c>
      <c r="B47" s="3" t="s">
        <v>648</v>
      </c>
      <c r="C47" s="4" t="s">
        <v>649</v>
      </c>
      <c r="D47" s="4" t="s">
        <v>650</v>
      </c>
      <c r="E47" s="4" t="s">
        <v>651</v>
      </c>
      <c r="F47" s="4" t="s">
        <v>652</v>
      </c>
      <c r="G47" s="4" t="s">
        <v>653</v>
      </c>
      <c r="H47" s="3" t="s">
        <v>263</v>
      </c>
      <c r="I47" s="4" t="s">
        <v>264</v>
      </c>
      <c r="J47" s="4" t="s">
        <v>362</v>
      </c>
      <c r="K47" s="5" t="s">
        <v>735</v>
      </c>
      <c r="L47" s="6">
        <v>1</v>
      </c>
      <c r="M47" s="5" t="s">
        <v>125</v>
      </c>
      <c r="N47" s="90">
        <v>5</v>
      </c>
      <c r="O47" s="4" t="s">
        <v>134</v>
      </c>
      <c r="P47" s="90">
        <v>0</v>
      </c>
      <c r="Q47" s="51" t="s">
        <v>134</v>
      </c>
      <c r="R47" s="90">
        <v>5</v>
      </c>
      <c r="S47" s="4" t="s">
        <v>268</v>
      </c>
      <c r="T47" s="68" t="str">
        <f t="shared" si="0"/>
        <v xml:space="preserve">5. Igualdad de género </v>
      </c>
      <c r="U47" s="90" t="s">
        <v>497</v>
      </c>
      <c r="V47" s="4" t="s">
        <v>34</v>
      </c>
      <c r="W47" s="90" t="s">
        <v>349</v>
      </c>
      <c r="X47" s="4" t="s">
        <v>269</v>
      </c>
      <c r="Y47" s="90" t="s">
        <v>840</v>
      </c>
      <c r="Z47" s="4" t="s">
        <v>270</v>
      </c>
      <c r="AA47" s="54" t="s">
        <v>16476</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16484</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15490</v>
      </c>
      <c r="B49" s="3" t="s">
        <v>892</v>
      </c>
      <c r="C49" s="4" t="s">
        <v>893</v>
      </c>
      <c r="D49" s="4" t="s">
        <v>894</v>
      </c>
      <c r="E49" s="4" t="s">
        <v>895</v>
      </c>
      <c r="F49" s="4" t="s">
        <v>896</v>
      </c>
      <c r="G49" s="4" t="s">
        <v>897</v>
      </c>
      <c r="H49" s="3" t="s">
        <v>1072</v>
      </c>
      <c r="I49" s="4" t="s">
        <v>1073</v>
      </c>
      <c r="J49" s="4" t="s">
        <v>1074</v>
      </c>
      <c r="K49" s="5" t="s">
        <v>1075</v>
      </c>
      <c r="L49" s="6">
        <v>2</v>
      </c>
      <c r="M49" s="5" t="s">
        <v>22</v>
      </c>
      <c r="N49" s="90">
        <v>1</v>
      </c>
      <c r="O49" s="4" t="s">
        <v>137</v>
      </c>
      <c r="P49" s="90">
        <v>3</v>
      </c>
      <c r="Q49" s="4" t="s">
        <v>175</v>
      </c>
      <c r="R49" s="90">
        <v>12</v>
      </c>
      <c r="S49" s="4" t="s">
        <v>1076</v>
      </c>
      <c r="T49" s="68" t="str">
        <f t="shared" si="0"/>
        <v>12. Producción y consumo responsables</v>
      </c>
      <c r="U49" s="90" t="s">
        <v>528</v>
      </c>
      <c r="V49" s="4" t="s">
        <v>578</v>
      </c>
      <c r="W49" s="90" t="s">
        <v>349</v>
      </c>
      <c r="X49" s="4" t="s">
        <v>1077</v>
      </c>
      <c r="Y49" s="90" t="s">
        <v>497</v>
      </c>
      <c r="Z49" s="4" t="s">
        <v>1078</v>
      </c>
      <c r="AA49" s="54" t="s">
        <v>16485</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15491</v>
      </c>
      <c r="B50" s="3" t="s">
        <v>892</v>
      </c>
      <c r="C50" s="4" t="s">
        <v>893</v>
      </c>
      <c r="D50" s="4" t="s">
        <v>894</v>
      </c>
      <c r="E50" s="4" t="s">
        <v>895</v>
      </c>
      <c r="F50" s="4" t="s">
        <v>896</v>
      </c>
      <c r="G50" s="4" t="s">
        <v>897</v>
      </c>
      <c r="H50" s="3" t="s">
        <v>1296</v>
      </c>
      <c r="I50" s="4" t="s">
        <v>1297</v>
      </c>
      <c r="J50" s="4" t="s">
        <v>1298</v>
      </c>
      <c r="K50" s="5" t="s">
        <v>1299</v>
      </c>
      <c r="L50" s="6">
        <v>2</v>
      </c>
      <c r="M50" s="5" t="s">
        <v>22</v>
      </c>
      <c r="N50" s="90">
        <v>3</v>
      </c>
      <c r="O50" s="4" t="s">
        <v>138</v>
      </c>
      <c r="P50" s="90">
        <v>2</v>
      </c>
      <c r="Q50" s="4" t="s">
        <v>184</v>
      </c>
      <c r="R50" s="90">
        <v>6</v>
      </c>
      <c r="S50" s="4" t="s">
        <v>1300</v>
      </c>
      <c r="T50" s="68" t="str">
        <f t="shared" si="0"/>
        <v xml:space="preserve">6. Agua limpia y saneamiento </v>
      </c>
      <c r="U50" s="90" t="s">
        <v>349</v>
      </c>
      <c r="V50" s="4" t="s">
        <v>350</v>
      </c>
      <c r="W50" s="90" t="s">
        <v>349</v>
      </c>
      <c r="X50" s="4" t="s">
        <v>783</v>
      </c>
      <c r="Y50" s="90" t="s">
        <v>528</v>
      </c>
      <c r="Z50" s="4" t="s">
        <v>1301</v>
      </c>
      <c r="AA50" s="54" t="s">
        <v>16486</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15492</v>
      </c>
      <c r="B51" s="3" t="s">
        <v>892</v>
      </c>
      <c r="C51" s="4" t="s">
        <v>893</v>
      </c>
      <c r="D51" s="4" t="s">
        <v>894</v>
      </c>
      <c r="E51" s="4" t="s">
        <v>895</v>
      </c>
      <c r="F51" s="4" t="s">
        <v>896</v>
      </c>
      <c r="G51" s="4" t="s">
        <v>897</v>
      </c>
      <c r="H51" s="3" t="s">
        <v>1261</v>
      </c>
      <c r="I51" s="4" t="s">
        <v>1262</v>
      </c>
      <c r="J51" s="4" t="s">
        <v>1263</v>
      </c>
      <c r="K51" s="5" t="s">
        <v>1264</v>
      </c>
      <c r="L51" s="6">
        <v>2</v>
      </c>
      <c r="M51" s="5" t="s">
        <v>22</v>
      </c>
      <c r="N51" s="90">
        <v>2</v>
      </c>
      <c r="O51" s="5" t="s">
        <v>25</v>
      </c>
      <c r="P51" s="90">
        <v>2</v>
      </c>
      <c r="Q51" s="5" t="s">
        <v>180</v>
      </c>
      <c r="R51" s="90">
        <v>11</v>
      </c>
      <c r="S51" s="4" t="s">
        <v>631</v>
      </c>
      <c r="T51" s="68" t="str">
        <f t="shared" si="0"/>
        <v>11. Ciudades y comunidades sostenibles</v>
      </c>
      <c r="U51" s="90" t="s">
        <v>349</v>
      </c>
      <c r="V51" s="4" t="s">
        <v>350</v>
      </c>
      <c r="W51" s="90" t="s">
        <v>349</v>
      </c>
      <c r="X51" s="4" t="s">
        <v>783</v>
      </c>
      <c r="Y51" s="90" t="s">
        <v>497</v>
      </c>
      <c r="Z51" s="4" t="s">
        <v>784</v>
      </c>
      <c r="AA51" s="54" t="s">
        <v>16482</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15493</v>
      </c>
      <c r="B52" s="3" t="s">
        <v>892</v>
      </c>
      <c r="C52" s="4" t="s">
        <v>893</v>
      </c>
      <c r="D52" s="4" t="s">
        <v>894</v>
      </c>
      <c r="E52" s="4" t="s">
        <v>895</v>
      </c>
      <c r="F52" s="4" t="s">
        <v>896</v>
      </c>
      <c r="G52" s="4" t="s">
        <v>897</v>
      </c>
      <c r="H52" s="3" t="s">
        <v>1320</v>
      </c>
      <c r="I52" s="4" t="s">
        <v>1321</v>
      </c>
      <c r="J52" s="4" t="s">
        <v>1322</v>
      </c>
      <c r="K52" s="5" t="s">
        <v>1323</v>
      </c>
      <c r="L52" s="6">
        <v>2</v>
      </c>
      <c r="M52" s="5" t="s">
        <v>22</v>
      </c>
      <c r="N52" s="90">
        <v>2</v>
      </c>
      <c r="O52" s="5" t="s">
        <v>25</v>
      </c>
      <c r="P52" s="90">
        <v>1</v>
      </c>
      <c r="Q52" s="5" t="s">
        <v>28</v>
      </c>
      <c r="R52" s="90">
        <v>11</v>
      </c>
      <c r="S52" s="4" t="s">
        <v>631</v>
      </c>
      <c r="T52" s="68" t="str">
        <f t="shared" si="0"/>
        <v>11. Ciudades y comunidades sostenibles</v>
      </c>
      <c r="U52" s="90" t="s">
        <v>349</v>
      </c>
      <c r="V52" s="4" t="s">
        <v>350</v>
      </c>
      <c r="W52" s="90" t="s">
        <v>349</v>
      </c>
      <c r="X52" s="4" t="s">
        <v>783</v>
      </c>
      <c r="Y52" s="90" t="s">
        <v>351</v>
      </c>
      <c r="Z52" s="4" t="s">
        <v>1002</v>
      </c>
      <c r="AA52" s="54" t="s">
        <v>16487</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15494</v>
      </c>
      <c r="B53" s="3" t="s">
        <v>892</v>
      </c>
      <c r="C53" s="4" t="s">
        <v>893</v>
      </c>
      <c r="D53" s="4" t="s">
        <v>894</v>
      </c>
      <c r="E53" s="4" t="s">
        <v>895</v>
      </c>
      <c r="F53" s="4" t="s">
        <v>896</v>
      </c>
      <c r="G53" s="4" t="s">
        <v>897</v>
      </c>
      <c r="H53" s="3" t="s">
        <v>14</v>
      </c>
      <c r="I53" s="4" t="s">
        <v>16</v>
      </c>
      <c r="J53" s="4" t="s">
        <v>1091</v>
      </c>
      <c r="K53" s="5" t="s">
        <v>1092</v>
      </c>
      <c r="L53" s="6">
        <v>2</v>
      </c>
      <c r="M53" s="5" t="s">
        <v>22</v>
      </c>
      <c r="N53" s="90" t="s">
        <v>349</v>
      </c>
      <c r="O53" s="5" t="s">
        <v>25</v>
      </c>
      <c r="P53" s="90" t="s">
        <v>497</v>
      </c>
      <c r="Q53" s="5" t="s">
        <v>28</v>
      </c>
      <c r="R53" s="90">
        <v>16</v>
      </c>
      <c r="S53" s="4" t="s">
        <v>31</v>
      </c>
      <c r="T53" s="68" t="str">
        <f t="shared" si="0"/>
        <v>16. Paz, justicia e instituciones sólidas</v>
      </c>
      <c r="U53" s="90" t="s">
        <v>497</v>
      </c>
      <c r="V53" s="4" t="s">
        <v>34</v>
      </c>
      <c r="W53" s="90" t="s">
        <v>349</v>
      </c>
      <c r="X53" s="4" t="s">
        <v>269</v>
      </c>
      <c r="Y53" s="90" t="s">
        <v>497</v>
      </c>
      <c r="Z53" s="4" t="s">
        <v>1093</v>
      </c>
      <c r="AA53" s="54" t="s">
        <v>16488</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15495</v>
      </c>
      <c r="B54" s="3" t="s">
        <v>892</v>
      </c>
      <c r="C54" s="4" t="s">
        <v>893</v>
      </c>
      <c r="D54" s="4" t="s">
        <v>894</v>
      </c>
      <c r="E54" s="4" t="s">
        <v>895</v>
      </c>
      <c r="F54" s="4" t="s">
        <v>896</v>
      </c>
      <c r="G54" s="4" t="s">
        <v>897</v>
      </c>
      <c r="H54" s="3" t="s">
        <v>231</v>
      </c>
      <c r="I54" s="4" t="s">
        <v>232</v>
      </c>
      <c r="J54" s="4" t="s">
        <v>1106</v>
      </c>
      <c r="K54" s="5" t="s">
        <v>1107</v>
      </c>
      <c r="L54" s="6">
        <v>5</v>
      </c>
      <c r="M54" s="5" t="s">
        <v>128</v>
      </c>
      <c r="N54" s="90">
        <v>3</v>
      </c>
      <c r="O54" s="4" t="s">
        <v>150</v>
      </c>
      <c r="P54" s="90">
        <v>1</v>
      </c>
      <c r="Q54" s="4" t="s">
        <v>209</v>
      </c>
      <c r="R54" s="90">
        <v>16</v>
      </c>
      <c r="S54" s="4" t="s">
        <v>31</v>
      </c>
      <c r="T54" s="68" t="str">
        <f t="shared" si="0"/>
        <v>16. Paz, justicia e instituciones sólidas</v>
      </c>
      <c r="U54" s="90" t="s">
        <v>497</v>
      </c>
      <c r="V54" s="4" t="s">
        <v>34</v>
      </c>
      <c r="W54" s="90" t="s">
        <v>3581</v>
      </c>
      <c r="X54" s="4" t="s">
        <v>235</v>
      </c>
      <c r="Y54" s="90" t="s">
        <v>349</v>
      </c>
      <c r="Z54" s="4" t="s">
        <v>236</v>
      </c>
      <c r="AA54" s="54" t="s">
        <v>16475</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15496</v>
      </c>
      <c r="B55" s="3" t="s">
        <v>892</v>
      </c>
      <c r="C55" s="4" t="s">
        <v>893</v>
      </c>
      <c r="D55" s="4" t="s">
        <v>894</v>
      </c>
      <c r="E55" s="4" t="s">
        <v>895</v>
      </c>
      <c r="F55" s="4" t="s">
        <v>896</v>
      </c>
      <c r="G55" s="4" t="s">
        <v>897</v>
      </c>
      <c r="H55" s="3" t="s">
        <v>248</v>
      </c>
      <c r="I55" s="4" t="s">
        <v>249</v>
      </c>
      <c r="J55" s="4" t="s">
        <v>1132</v>
      </c>
      <c r="K55" s="5" t="s">
        <v>1133</v>
      </c>
      <c r="L55" s="6">
        <v>6</v>
      </c>
      <c r="M55" s="5" t="s">
        <v>129</v>
      </c>
      <c r="N55" s="90">
        <v>3</v>
      </c>
      <c r="O55" s="5" t="s">
        <v>153</v>
      </c>
      <c r="P55" s="90">
        <v>2</v>
      </c>
      <c r="Q55" s="5" t="s">
        <v>218</v>
      </c>
      <c r="R55" s="90">
        <v>16</v>
      </c>
      <c r="S55" s="4" t="s">
        <v>31</v>
      </c>
      <c r="T55" s="68" t="str">
        <f t="shared" si="0"/>
        <v>16. Paz, justicia e instituciones sólidas</v>
      </c>
      <c r="U55" s="90" t="s">
        <v>497</v>
      </c>
      <c r="V55" s="4" t="s">
        <v>34</v>
      </c>
      <c r="W55" s="90" t="s">
        <v>528</v>
      </c>
      <c r="X55" s="4" t="s">
        <v>37</v>
      </c>
      <c r="Y55" s="90"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15497</v>
      </c>
      <c r="B56" s="3" t="s">
        <v>892</v>
      </c>
      <c r="C56" s="4" t="s">
        <v>893</v>
      </c>
      <c r="D56" s="4" t="s">
        <v>894</v>
      </c>
      <c r="E56" s="4" t="s">
        <v>895</v>
      </c>
      <c r="F56" s="4" t="s">
        <v>896</v>
      </c>
      <c r="G56" s="4" t="s">
        <v>897</v>
      </c>
      <c r="H56" s="3" t="s">
        <v>263</v>
      </c>
      <c r="I56" s="4" t="s">
        <v>264</v>
      </c>
      <c r="J56" s="4" t="s">
        <v>1161</v>
      </c>
      <c r="K56" s="5" t="s">
        <v>1162</v>
      </c>
      <c r="L56" s="6">
        <v>1</v>
      </c>
      <c r="M56" s="5" t="s">
        <v>125</v>
      </c>
      <c r="N56" s="90">
        <v>5</v>
      </c>
      <c r="O56" s="4" t="s">
        <v>134</v>
      </c>
      <c r="P56" s="90">
        <v>0</v>
      </c>
      <c r="Q56" s="4" t="s">
        <v>134</v>
      </c>
      <c r="R56" s="90">
        <v>5</v>
      </c>
      <c r="S56" s="4" t="s">
        <v>268</v>
      </c>
      <c r="T56" s="68" t="str">
        <f t="shared" si="0"/>
        <v xml:space="preserve">5. Igualdad de género </v>
      </c>
      <c r="U56" s="90" t="s">
        <v>497</v>
      </c>
      <c r="V56" s="4" t="s">
        <v>34</v>
      </c>
      <c r="W56" s="90" t="s">
        <v>349</v>
      </c>
      <c r="X56" s="4" t="s">
        <v>269</v>
      </c>
      <c r="Y56" s="90" t="s">
        <v>840</v>
      </c>
      <c r="Z56" s="4" t="s">
        <v>270</v>
      </c>
      <c r="AA56" s="54" t="s">
        <v>16476</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15498</v>
      </c>
      <c r="B57" s="3" t="s">
        <v>892</v>
      </c>
      <c r="C57" s="4" t="s">
        <v>893</v>
      </c>
      <c r="D57" s="4" t="s">
        <v>894</v>
      </c>
      <c r="E57" s="4" t="s">
        <v>895</v>
      </c>
      <c r="F57" s="4" t="s">
        <v>896</v>
      </c>
      <c r="G57" s="4" t="s">
        <v>897</v>
      </c>
      <c r="H57" s="3" t="s">
        <v>282</v>
      </c>
      <c r="I57" s="4" t="s">
        <v>283</v>
      </c>
      <c r="J57" s="4" t="s">
        <v>1183</v>
      </c>
      <c r="K57" s="5" t="s">
        <v>1184</v>
      </c>
      <c r="L57" s="6">
        <v>1</v>
      </c>
      <c r="M57" s="5" t="s">
        <v>125</v>
      </c>
      <c r="N57" s="90">
        <v>6</v>
      </c>
      <c r="O57" s="5" t="s">
        <v>135</v>
      </c>
      <c r="P57" s="90">
        <v>0</v>
      </c>
      <c r="Q57" s="5" t="s">
        <v>135</v>
      </c>
      <c r="R57" s="90">
        <v>10</v>
      </c>
      <c r="S57" s="4" t="s">
        <v>286</v>
      </c>
      <c r="T57" s="68" t="str">
        <f t="shared" si="0"/>
        <v xml:space="preserve">10. Reducción de las desigualdades </v>
      </c>
      <c r="U57" s="90" t="s">
        <v>497</v>
      </c>
      <c r="V57" s="4" t="s">
        <v>34</v>
      </c>
      <c r="W57" s="90" t="s">
        <v>349</v>
      </c>
      <c r="X57" s="4" t="s">
        <v>269</v>
      </c>
      <c r="Y57" s="90" t="s">
        <v>840</v>
      </c>
      <c r="Z57" s="4" t="s">
        <v>270</v>
      </c>
      <c r="AA57" s="54" t="s">
        <v>16476</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15499</v>
      </c>
      <c r="B58" s="3" t="s">
        <v>892</v>
      </c>
      <c r="C58" s="4" t="s">
        <v>893</v>
      </c>
      <c r="D58" s="4" t="s">
        <v>1352</v>
      </c>
      <c r="E58" s="4" t="s">
        <v>895</v>
      </c>
      <c r="F58" s="4" t="s">
        <v>896</v>
      </c>
      <c r="G58" s="4" t="s">
        <v>897</v>
      </c>
      <c r="H58" s="3" t="s">
        <v>345</v>
      </c>
      <c r="I58" s="4" t="s">
        <v>346</v>
      </c>
      <c r="J58" s="4" t="s">
        <v>347</v>
      </c>
      <c r="K58" s="5" t="s">
        <v>1353</v>
      </c>
      <c r="L58" s="6">
        <v>1</v>
      </c>
      <c r="M58" s="5" t="s">
        <v>125</v>
      </c>
      <c r="N58" s="90">
        <v>6</v>
      </c>
      <c r="O58" s="5" t="s">
        <v>135</v>
      </c>
      <c r="P58" s="90" t="s">
        <v>497</v>
      </c>
      <c r="Q58" s="5" t="s">
        <v>167</v>
      </c>
      <c r="R58" s="90">
        <v>10</v>
      </c>
      <c r="S58" s="4" t="s">
        <v>286</v>
      </c>
      <c r="T58" s="68" t="str">
        <f t="shared" si="0"/>
        <v xml:space="preserve">10. Reducción de las desigualdades </v>
      </c>
      <c r="U58" s="90" t="s">
        <v>349</v>
      </c>
      <c r="V58" s="4" t="s">
        <v>350</v>
      </c>
      <c r="W58" s="90" t="s">
        <v>351</v>
      </c>
      <c r="X58" s="4" t="s">
        <v>352</v>
      </c>
      <c r="Y58" s="90"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15482</v>
      </c>
      <c r="B59" s="3" t="s">
        <v>892</v>
      </c>
      <c r="C59" s="4" t="s">
        <v>893</v>
      </c>
      <c r="D59" s="4" t="s">
        <v>894</v>
      </c>
      <c r="E59" s="4" t="s">
        <v>895</v>
      </c>
      <c r="F59" s="4" t="s">
        <v>896</v>
      </c>
      <c r="G59" s="4" t="s">
        <v>897</v>
      </c>
      <c r="H59" s="3" t="s">
        <v>923</v>
      </c>
      <c r="I59" s="4" t="s">
        <v>924</v>
      </c>
      <c r="J59" s="4" t="s">
        <v>925</v>
      </c>
      <c r="K59" s="5" t="s">
        <v>926</v>
      </c>
      <c r="L59" s="6">
        <v>2</v>
      </c>
      <c r="M59" s="5" t="s">
        <v>22</v>
      </c>
      <c r="N59" s="90">
        <v>3</v>
      </c>
      <c r="O59" s="5" t="s">
        <v>138</v>
      </c>
      <c r="P59" s="90">
        <v>4</v>
      </c>
      <c r="Q59" s="5" t="s">
        <v>186</v>
      </c>
      <c r="R59" s="90">
        <v>15</v>
      </c>
      <c r="S59" s="4" t="s">
        <v>927</v>
      </c>
      <c r="T59" s="68" t="str">
        <f t="shared" si="0"/>
        <v>15. Vida de ecosistemas terrestres</v>
      </c>
      <c r="U59" s="90" t="s">
        <v>349</v>
      </c>
      <c r="V59" s="4" t="s">
        <v>350</v>
      </c>
      <c r="W59" s="90" t="s">
        <v>497</v>
      </c>
      <c r="X59" s="4" t="s">
        <v>928</v>
      </c>
      <c r="Y59" s="90" t="s">
        <v>840</v>
      </c>
      <c r="Z59" s="4" t="s">
        <v>929</v>
      </c>
      <c r="AA59" s="54" t="s">
        <v>16489</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15500</v>
      </c>
      <c r="B60" s="3" t="s">
        <v>892</v>
      </c>
      <c r="C60" s="4" t="s">
        <v>893</v>
      </c>
      <c r="D60" s="4" t="s">
        <v>894</v>
      </c>
      <c r="E60" s="4" t="s">
        <v>895</v>
      </c>
      <c r="F60" s="4" t="s">
        <v>896</v>
      </c>
      <c r="G60" s="4" t="s">
        <v>897</v>
      </c>
      <c r="H60" s="3" t="s">
        <v>1204</v>
      </c>
      <c r="I60" s="4" t="s">
        <v>1205</v>
      </c>
      <c r="J60" s="4" t="s">
        <v>1206</v>
      </c>
      <c r="K60" s="5" t="s">
        <v>1207</v>
      </c>
      <c r="L60" s="6">
        <v>2</v>
      </c>
      <c r="M60" s="5" t="s">
        <v>22</v>
      </c>
      <c r="N60" s="90">
        <v>2</v>
      </c>
      <c r="O60" s="4" t="s">
        <v>25</v>
      </c>
      <c r="P60" s="90">
        <v>3</v>
      </c>
      <c r="Q60" s="4" t="s">
        <v>181</v>
      </c>
      <c r="R60" s="90">
        <v>11</v>
      </c>
      <c r="S60" s="4" t="s">
        <v>631</v>
      </c>
      <c r="T60" s="68" t="str">
        <f t="shared" si="0"/>
        <v>11. Ciudades y comunidades sostenibles</v>
      </c>
      <c r="U60" s="90" t="s">
        <v>349</v>
      </c>
      <c r="V60" s="4" t="s">
        <v>350</v>
      </c>
      <c r="W60" s="90" t="s">
        <v>349</v>
      </c>
      <c r="X60" s="4" t="s">
        <v>783</v>
      </c>
      <c r="Y60" s="90" t="s">
        <v>497</v>
      </c>
      <c r="Z60" s="4" t="s">
        <v>784</v>
      </c>
      <c r="AA60" s="54" t="s">
        <v>16482</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15501</v>
      </c>
      <c r="B61" s="3" t="s">
        <v>892</v>
      </c>
      <c r="C61" s="4" t="s">
        <v>893</v>
      </c>
      <c r="D61" s="4" t="s">
        <v>894</v>
      </c>
      <c r="E61" s="4" t="s">
        <v>895</v>
      </c>
      <c r="F61" s="4" t="s">
        <v>896</v>
      </c>
      <c r="G61" s="4" t="s">
        <v>897</v>
      </c>
      <c r="H61" s="3" t="s">
        <v>1224</v>
      </c>
      <c r="I61" s="4" t="s">
        <v>1225</v>
      </c>
      <c r="J61" s="4" t="s">
        <v>1226</v>
      </c>
      <c r="K61" s="5" t="s">
        <v>1227</v>
      </c>
      <c r="L61" s="6">
        <v>1</v>
      </c>
      <c r="M61" s="5" t="s">
        <v>125</v>
      </c>
      <c r="N61" s="90">
        <v>6</v>
      </c>
      <c r="O61" s="5" t="s">
        <v>135</v>
      </c>
      <c r="P61" s="90" t="s">
        <v>349</v>
      </c>
      <c r="Q61" s="5" t="s">
        <v>168</v>
      </c>
      <c r="R61" s="90">
        <v>10</v>
      </c>
      <c r="S61" s="4" t="s">
        <v>286</v>
      </c>
      <c r="T61" s="68" t="str">
        <f t="shared" si="0"/>
        <v xml:space="preserve">10. Reducción de las desigualdades </v>
      </c>
      <c r="U61" s="90" t="s">
        <v>349</v>
      </c>
      <c r="V61" s="4" t="s">
        <v>350</v>
      </c>
      <c r="W61" s="90" t="s">
        <v>349</v>
      </c>
      <c r="X61" s="4" t="s">
        <v>783</v>
      </c>
      <c r="Y61" s="90" t="s">
        <v>351</v>
      </c>
      <c r="Z61" s="4" t="s">
        <v>1002</v>
      </c>
      <c r="AA61" s="54" t="s">
        <v>16487</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15502</v>
      </c>
      <c r="B62" s="3" t="s">
        <v>892</v>
      </c>
      <c r="C62" s="4" t="s">
        <v>893</v>
      </c>
      <c r="D62" s="4" t="s">
        <v>894</v>
      </c>
      <c r="E62" s="4" t="s">
        <v>895</v>
      </c>
      <c r="F62" s="4" t="s">
        <v>896</v>
      </c>
      <c r="G62" s="4" t="s">
        <v>897</v>
      </c>
      <c r="H62" s="3" t="s">
        <v>1243</v>
      </c>
      <c r="I62" s="4" t="s">
        <v>1244</v>
      </c>
      <c r="J62" s="4" t="s">
        <v>1245</v>
      </c>
      <c r="K62" s="5" t="s">
        <v>1246</v>
      </c>
      <c r="L62" s="6">
        <v>1</v>
      </c>
      <c r="M62" s="5" t="s">
        <v>125</v>
      </c>
      <c r="N62" s="90">
        <v>6</v>
      </c>
      <c r="O62" s="4" t="s">
        <v>135</v>
      </c>
      <c r="P62" s="90">
        <v>0</v>
      </c>
      <c r="Q62" s="4" t="s">
        <v>135</v>
      </c>
      <c r="R62" s="90">
        <v>10</v>
      </c>
      <c r="S62" s="4" t="s">
        <v>286</v>
      </c>
      <c r="T62" s="68" t="str">
        <f t="shared" si="0"/>
        <v xml:space="preserve">10. Reducción de las desigualdades </v>
      </c>
      <c r="U62" s="90" t="s">
        <v>349</v>
      </c>
      <c r="V62" s="4" t="s">
        <v>350</v>
      </c>
      <c r="W62" s="90" t="s">
        <v>351</v>
      </c>
      <c r="X62" s="4" t="s">
        <v>352</v>
      </c>
      <c r="Y62" s="90"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15483</v>
      </c>
      <c r="B63" s="3" t="s">
        <v>892</v>
      </c>
      <c r="C63" s="4" t="s">
        <v>893</v>
      </c>
      <c r="D63" s="4" t="s">
        <v>894</v>
      </c>
      <c r="E63" s="4" t="s">
        <v>895</v>
      </c>
      <c r="F63" s="4" t="s">
        <v>896</v>
      </c>
      <c r="G63" s="4" t="s">
        <v>897</v>
      </c>
      <c r="H63" s="3" t="s">
        <v>946</v>
      </c>
      <c r="I63" s="4" t="s">
        <v>947</v>
      </c>
      <c r="J63" s="4" t="s">
        <v>948</v>
      </c>
      <c r="K63" s="5" t="s">
        <v>949</v>
      </c>
      <c r="L63" s="6">
        <v>2</v>
      </c>
      <c r="M63" s="5" t="s">
        <v>22</v>
      </c>
      <c r="N63" s="90">
        <v>3</v>
      </c>
      <c r="O63" s="4" t="s">
        <v>138</v>
      </c>
      <c r="P63" s="90">
        <v>3</v>
      </c>
      <c r="Q63" s="4" t="s">
        <v>185</v>
      </c>
      <c r="R63" s="90">
        <v>11</v>
      </c>
      <c r="S63" s="4" t="s">
        <v>631</v>
      </c>
      <c r="T63" s="68" t="str">
        <f t="shared" si="0"/>
        <v>11. Ciudades y comunidades sostenibles</v>
      </c>
      <c r="U63" s="90" t="s">
        <v>349</v>
      </c>
      <c r="V63" s="4" t="s">
        <v>350</v>
      </c>
      <c r="W63" s="90" t="s">
        <v>497</v>
      </c>
      <c r="X63" s="4" t="s">
        <v>928</v>
      </c>
      <c r="Y63" s="90" t="s">
        <v>497</v>
      </c>
      <c r="Z63" s="4" t="s">
        <v>950</v>
      </c>
      <c r="AA63" s="54" t="s">
        <v>16490</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15484</v>
      </c>
      <c r="B64" s="3" t="s">
        <v>892</v>
      </c>
      <c r="C64" s="4" t="s">
        <v>893</v>
      </c>
      <c r="D64" s="4" t="s">
        <v>894</v>
      </c>
      <c r="E64" s="4" t="s">
        <v>895</v>
      </c>
      <c r="F64" s="4" t="s">
        <v>896</v>
      </c>
      <c r="G64" s="4" t="s">
        <v>897</v>
      </c>
      <c r="H64" s="3" t="s">
        <v>968</v>
      </c>
      <c r="I64" s="4" t="s">
        <v>969</v>
      </c>
      <c r="J64" s="4" t="s">
        <v>970</v>
      </c>
      <c r="K64" s="5" t="s">
        <v>971</v>
      </c>
      <c r="L64" s="6">
        <v>1</v>
      </c>
      <c r="M64" s="5" t="s">
        <v>125</v>
      </c>
      <c r="N64" s="90">
        <v>2</v>
      </c>
      <c r="O64" s="5" t="s">
        <v>131</v>
      </c>
      <c r="P64" s="90">
        <v>4</v>
      </c>
      <c r="Q64" s="5" t="s">
        <v>164</v>
      </c>
      <c r="R64" s="90">
        <v>3</v>
      </c>
      <c r="S64" s="4" t="s">
        <v>972</v>
      </c>
      <c r="T64" s="68" t="str">
        <f t="shared" si="0"/>
        <v xml:space="preserve">3. Salud y bienestar </v>
      </c>
      <c r="U64" s="90" t="s">
        <v>349</v>
      </c>
      <c r="V64" s="4" t="s">
        <v>350</v>
      </c>
      <c r="W64" s="90" t="s">
        <v>528</v>
      </c>
      <c r="X64" s="4" t="s">
        <v>973</v>
      </c>
      <c r="Y64" s="90" t="s">
        <v>498</v>
      </c>
      <c r="Z64" s="4" t="s">
        <v>974</v>
      </c>
      <c r="AA64" s="54" t="s">
        <v>16491</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15485</v>
      </c>
      <c r="B65" s="3" t="s">
        <v>892</v>
      </c>
      <c r="C65" s="4" t="s">
        <v>893</v>
      </c>
      <c r="D65" s="4" t="s">
        <v>894</v>
      </c>
      <c r="E65" s="4" t="s">
        <v>895</v>
      </c>
      <c r="F65" s="4" t="s">
        <v>896</v>
      </c>
      <c r="G65" s="4" t="s">
        <v>897</v>
      </c>
      <c r="H65" s="3" t="s">
        <v>998</v>
      </c>
      <c r="I65" s="4" t="s">
        <v>999</v>
      </c>
      <c r="J65" s="4" t="s">
        <v>1000</v>
      </c>
      <c r="K65" s="5" t="s">
        <v>1001</v>
      </c>
      <c r="L65" s="6">
        <v>2</v>
      </c>
      <c r="M65" s="5" t="s">
        <v>22</v>
      </c>
      <c r="N65" s="90">
        <v>2</v>
      </c>
      <c r="O65" s="4" t="s">
        <v>25</v>
      </c>
      <c r="P65" s="90">
        <v>2</v>
      </c>
      <c r="Q65" s="4" t="s">
        <v>180</v>
      </c>
      <c r="R65" s="90">
        <v>11</v>
      </c>
      <c r="S65" s="4" t="s">
        <v>631</v>
      </c>
      <c r="T65" s="68" t="str">
        <f t="shared" si="0"/>
        <v>11. Ciudades y comunidades sostenibles</v>
      </c>
      <c r="U65" s="90" t="s">
        <v>349</v>
      </c>
      <c r="V65" s="4" t="s">
        <v>350</v>
      </c>
      <c r="W65" s="90" t="s">
        <v>349</v>
      </c>
      <c r="X65" s="4" t="s">
        <v>783</v>
      </c>
      <c r="Y65" s="90" t="s">
        <v>351</v>
      </c>
      <c r="Z65" s="4" t="s">
        <v>1002</v>
      </c>
      <c r="AA65" s="54" t="s">
        <v>16487</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15486</v>
      </c>
      <c r="B66" s="3" t="s">
        <v>892</v>
      </c>
      <c r="C66" s="4" t="s">
        <v>893</v>
      </c>
      <c r="D66" s="4" t="s">
        <v>894</v>
      </c>
      <c r="E66" s="4" t="s">
        <v>895</v>
      </c>
      <c r="F66" s="4" t="s">
        <v>896</v>
      </c>
      <c r="G66" s="4" t="s">
        <v>897</v>
      </c>
      <c r="H66" s="3" t="s">
        <v>1018</v>
      </c>
      <c r="I66" s="4" t="s">
        <v>1019</v>
      </c>
      <c r="J66" s="4" t="s">
        <v>1020</v>
      </c>
      <c r="K66" s="5" t="s">
        <v>1021</v>
      </c>
      <c r="L66" s="6">
        <v>1</v>
      </c>
      <c r="M66" s="5" t="s">
        <v>125</v>
      </c>
      <c r="N66" s="90">
        <v>1</v>
      </c>
      <c r="O66" s="5" t="s">
        <v>130</v>
      </c>
      <c r="P66" s="90">
        <v>1</v>
      </c>
      <c r="Q66" s="5" t="s">
        <v>156</v>
      </c>
      <c r="R66" s="90">
        <v>4</v>
      </c>
      <c r="S66" s="4" t="s">
        <v>1022</v>
      </c>
      <c r="T66" s="68" t="str">
        <f t="shared" si="0"/>
        <v>4. Educación de calidad</v>
      </c>
      <c r="U66" s="90" t="s">
        <v>349</v>
      </c>
      <c r="V66" s="4" t="s">
        <v>350</v>
      </c>
      <c r="W66" s="90" t="s">
        <v>498</v>
      </c>
      <c r="X66" s="4" t="s">
        <v>693</v>
      </c>
      <c r="Y66" s="90" t="s">
        <v>497</v>
      </c>
      <c r="Z66" s="4" t="s">
        <v>1023</v>
      </c>
      <c r="AA66" s="54" t="s">
        <v>16492</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15487</v>
      </c>
      <c r="B67" s="3" t="s">
        <v>892</v>
      </c>
      <c r="C67" s="4" t="s">
        <v>893</v>
      </c>
      <c r="D67" s="4" t="s">
        <v>894</v>
      </c>
      <c r="E67" s="4" t="s">
        <v>895</v>
      </c>
      <c r="F67" s="4" t="s">
        <v>896</v>
      </c>
      <c r="G67" s="4" t="s">
        <v>897</v>
      </c>
      <c r="H67" s="3" t="s">
        <v>1337</v>
      </c>
      <c r="I67" s="4" t="s">
        <v>1338</v>
      </c>
      <c r="J67" s="4" t="s">
        <v>1339</v>
      </c>
      <c r="K67" s="5" t="s">
        <v>1340</v>
      </c>
      <c r="L67" s="6">
        <v>1</v>
      </c>
      <c r="M67" s="5" t="s">
        <v>125</v>
      </c>
      <c r="N67" s="90">
        <v>6</v>
      </c>
      <c r="O67" s="4" t="s">
        <v>135</v>
      </c>
      <c r="P67" s="90">
        <v>0</v>
      </c>
      <c r="Q67" s="4" t="s">
        <v>1341</v>
      </c>
      <c r="R67" s="90">
        <v>10</v>
      </c>
      <c r="S67" s="4" t="s">
        <v>286</v>
      </c>
      <c r="T67" s="68" t="str">
        <f t="shared" si="0"/>
        <v xml:space="preserve">10. Reducción de las desigualdades </v>
      </c>
      <c r="U67" s="90" t="s">
        <v>349</v>
      </c>
      <c r="V67" s="4" t="s">
        <v>350</v>
      </c>
      <c r="W67" s="90" t="s">
        <v>351</v>
      </c>
      <c r="X67" s="4" t="s">
        <v>352</v>
      </c>
      <c r="Y67" s="90" t="s">
        <v>349</v>
      </c>
      <c r="Z67" s="4" t="s">
        <v>1342</v>
      </c>
      <c r="AA67" s="54" t="s">
        <v>16493</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15488</v>
      </c>
      <c r="B68" s="3" t="s">
        <v>892</v>
      </c>
      <c r="C68" s="4" t="s">
        <v>893</v>
      </c>
      <c r="D68" s="4" t="s">
        <v>894</v>
      </c>
      <c r="E68" s="4" t="s">
        <v>895</v>
      </c>
      <c r="F68" s="4" t="s">
        <v>896</v>
      </c>
      <c r="G68" s="4" t="s">
        <v>897</v>
      </c>
      <c r="H68" s="3" t="s">
        <v>1035</v>
      </c>
      <c r="I68" s="4" t="s">
        <v>1036</v>
      </c>
      <c r="J68" s="4" t="s">
        <v>1037</v>
      </c>
      <c r="K68" s="5" t="s">
        <v>1038</v>
      </c>
      <c r="L68" s="6">
        <v>4</v>
      </c>
      <c r="M68" s="5" t="s">
        <v>127</v>
      </c>
      <c r="N68" s="90">
        <v>4</v>
      </c>
      <c r="O68" s="4" t="s">
        <v>145</v>
      </c>
      <c r="P68" s="90">
        <v>0</v>
      </c>
      <c r="Q68" s="4" t="s">
        <v>145</v>
      </c>
      <c r="R68" s="90">
        <v>4</v>
      </c>
      <c r="S68" s="4" t="s">
        <v>1022</v>
      </c>
      <c r="T68" s="68" t="str">
        <f t="shared" ref="T68:T131" si="1">R68&amp;". "&amp;S68</f>
        <v>4. Educación de calidad</v>
      </c>
      <c r="U68" s="90" t="s">
        <v>349</v>
      </c>
      <c r="V68" s="4" t="s">
        <v>350</v>
      </c>
      <c r="W68" s="90" t="s">
        <v>840</v>
      </c>
      <c r="X68" s="4" t="s">
        <v>1039</v>
      </c>
      <c r="Y68" s="90" t="s">
        <v>349</v>
      </c>
      <c r="Z68" s="4" t="s">
        <v>1040</v>
      </c>
      <c r="AA68" s="54" t="s">
        <v>16494</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15489</v>
      </c>
      <c r="B69" s="3" t="s">
        <v>892</v>
      </c>
      <c r="C69" s="4" t="s">
        <v>893</v>
      </c>
      <c r="D69" s="4" t="s">
        <v>894</v>
      </c>
      <c r="E69" s="4" t="s">
        <v>895</v>
      </c>
      <c r="F69" s="4" t="s">
        <v>896</v>
      </c>
      <c r="G69" s="4" t="s">
        <v>897</v>
      </c>
      <c r="H69" s="3" t="s">
        <v>1054</v>
      </c>
      <c r="I69" s="4" t="s">
        <v>1055</v>
      </c>
      <c r="J69" s="4" t="s">
        <v>1056</v>
      </c>
      <c r="K69" s="5" t="s">
        <v>1057</v>
      </c>
      <c r="L69" s="6">
        <v>1</v>
      </c>
      <c r="M69" s="5" t="s">
        <v>125</v>
      </c>
      <c r="N69" s="90">
        <v>3</v>
      </c>
      <c r="O69" s="5" t="s">
        <v>132</v>
      </c>
      <c r="P69" s="90">
        <v>1</v>
      </c>
      <c r="Q69" s="5" t="s">
        <v>1058</v>
      </c>
      <c r="R69" s="90">
        <v>3</v>
      </c>
      <c r="S69" s="4" t="s">
        <v>972</v>
      </c>
      <c r="T69" s="68" t="str">
        <f t="shared" si="1"/>
        <v xml:space="preserve">3. Salud y bienestar </v>
      </c>
      <c r="U69" s="90" t="s">
        <v>349</v>
      </c>
      <c r="V69" s="4" t="s">
        <v>350</v>
      </c>
      <c r="W69" s="90" t="s">
        <v>840</v>
      </c>
      <c r="X69" s="4" t="s">
        <v>1039</v>
      </c>
      <c r="Y69" s="90" t="s">
        <v>497</v>
      </c>
      <c r="Z69" s="4" t="s">
        <v>1059</v>
      </c>
      <c r="AA69" s="54" t="s">
        <v>16495</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15503</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16484</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15512</v>
      </c>
      <c r="B71" s="3" t="s">
        <v>1354</v>
      </c>
      <c r="C71" s="4" t="s">
        <v>1355</v>
      </c>
      <c r="D71" s="4" t="s">
        <v>1356</v>
      </c>
      <c r="E71" s="4" t="s">
        <v>1357</v>
      </c>
      <c r="F71" s="4" t="s">
        <v>1358</v>
      </c>
      <c r="G71" s="4" t="s">
        <v>1359</v>
      </c>
      <c r="H71" s="3" t="s">
        <v>1531</v>
      </c>
      <c r="I71" s="4" t="s">
        <v>1532</v>
      </c>
      <c r="J71" s="4" t="s">
        <v>1533</v>
      </c>
      <c r="K71" s="5" t="s">
        <v>1534</v>
      </c>
      <c r="L71" s="6">
        <v>1</v>
      </c>
      <c r="M71" s="5" t="s">
        <v>125</v>
      </c>
      <c r="N71" s="90">
        <v>6</v>
      </c>
      <c r="O71" s="5" t="s">
        <v>135</v>
      </c>
      <c r="P71" s="90">
        <v>4</v>
      </c>
      <c r="Q71" s="5" t="s">
        <v>170</v>
      </c>
      <c r="R71" s="90">
        <v>10</v>
      </c>
      <c r="S71" s="4" t="s">
        <v>286</v>
      </c>
      <c r="T71" s="68" t="str">
        <f t="shared" si="1"/>
        <v xml:space="preserve">10. Reducción de las desigualdades </v>
      </c>
      <c r="U71" s="90" t="s">
        <v>349</v>
      </c>
      <c r="V71" s="4" t="s">
        <v>350</v>
      </c>
      <c r="W71" s="90" t="s">
        <v>351</v>
      </c>
      <c r="X71" s="4" t="s">
        <v>352</v>
      </c>
      <c r="Y71" s="90" t="s">
        <v>497</v>
      </c>
      <c r="Z71" s="4" t="s">
        <v>1535</v>
      </c>
      <c r="AA71" s="54" t="s">
        <v>16496</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15513</v>
      </c>
      <c r="B72" s="3" t="s">
        <v>1354</v>
      </c>
      <c r="C72" s="4" t="s">
        <v>1355</v>
      </c>
      <c r="D72" s="4" t="s">
        <v>1356</v>
      </c>
      <c r="E72" s="4" t="s">
        <v>1357</v>
      </c>
      <c r="F72" s="4" t="s">
        <v>1358</v>
      </c>
      <c r="G72" s="4" t="s">
        <v>1359</v>
      </c>
      <c r="H72" s="3" t="s">
        <v>1851</v>
      </c>
      <c r="I72" s="4" t="s">
        <v>2945</v>
      </c>
      <c r="J72" s="4" t="s">
        <v>1852</v>
      </c>
      <c r="K72" s="5" t="s">
        <v>1853</v>
      </c>
      <c r="L72" s="6">
        <v>2</v>
      </c>
      <c r="M72" s="5" t="s">
        <v>22</v>
      </c>
      <c r="N72" s="90" t="s">
        <v>497</v>
      </c>
      <c r="O72" s="4" t="s">
        <v>267</v>
      </c>
      <c r="P72" s="90" t="s">
        <v>349</v>
      </c>
      <c r="Q72" s="4" t="s">
        <v>174</v>
      </c>
      <c r="R72" s="90" t="s">
        <v>353</v>
      </c>
      <c r="S72" s="4" t="s">
        <v>1854</v>
      </c>
      <c r="T72" s="68" t="str">
        <f t="shared" si="1"/>
        <v>8. Trabajo decente y crecimiento económico</v>
      </c>
      <c r="U72" s="90" t="s">
        <v>528</v>
      </c>
      <c r="V72" s="4" t="s">
        <v>578</v>
      </c>
      <c r="W72" s="90" t="s">
        <v>497</v>
      </c>
      <c r="X72" s="4" t="s">
        <v>1855</v>
      </c>
      <c r="Y72" s="90" t="s">
        <v>497</v>
      </c>
      <c r="Z72" s="4" t="s">
        <v>1856</v>
      </c>
      <c r="AA72" s="54" t="s">
        <v>16480</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15514</v>
      </c>
      <c r="B73" s="3" t="s">
        <v>1354</v>
      </c>
      <c r="C73" s="4" t="s">
        <v>1355</v>
      </c>
      <c r="D73" s="4" t="s">
        <v>1356</v>
      </c>
      <c r="E73" s="4" t="s">
        <v>1357</v>
      </c>
      <c r="F73" s="4" t="s">
        <v>1358</v>
      </c>
      <c r="G73" s="4" t="s">
        <v>1359</v>
      </c>
      <c r="H73" s="3" t="s">
        <v>1035</v>
      </c>
      <c r="I73" s="4" t="s">
        <v>1036</v>
      </c>
      <c r="J73" s="4" t="s">
        <v>1547</v>
      </c>
      <c r="K73" s="5" t="s">
        <v>1548</v>
      </c>
      <c r="L73" s="6">
        <v>4</v>
      </c>
      <c r="M73" s="5" t="s">
        <v>127</v>
      </c>
      <c r="N73" s="90">
        <v>4</v>
      </c>
      <c r="O73" s="4" t="s">
        <v>145</v>
      </c>
      <c r="P73" s="90">
        <v>0</v>
      </c>
      <c r="Q73" s="4" t="s">
        <v>145</v>
      </c>
      <c r="R73" s="90">
        <v>4</v>
      </c>
      <c r="S73" s="4" t="s">
        <v>1022</v>
      </c>
      <c r="T73" s="68" t="str">
        <f t="shared" si="1"/>
        <v>4. Educación de calidad</v>
      </c>
      <c r="U73" s="90" t="s">
        <v>349</v>
      </c>
      <c r="V73" s="4" t="s">
        <v>350</v>
      </c>
      <c r="W73" s="90" t="s">
        <v>840</v>
      </c>
      <c r="X73" s="4" t="s">
        <v>1039</v>
      </c>
      <c r="Y73" s="90" t="s">
        <v>349</v>
      </c>
      <c r="Z73" s="4" t="s">
        <v>1040</v>
      </c>
      <c r="AA73" s="54" t="s">
        <v>16494</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15515</v>
      </c>
      <c r="B74" s="3" t="s">
        <v>1354</v>
      </c>
      <c r="C74" s="4" t="s">
        <v>1355</v>
      </c>
      <c r="D74" s="4" t="s">
        <v>1356</v>
      </c>
      <c r="E74" s="4" t="s">
        <v>1357</v>
      </c>
      <c r="F74" s="4" t="s">
        <v>1358</v>
      </c>
      <c r="G74" s="4" t="s">
        <v>1359</v>
      </c>
      <c r="H74" s="3" t="s">
        <v>1296</v>
      </c>
      <c r="I74" s="4" t="s">
        <v>1297</v>
      </c>
      <c r="J74" s="4" t="s">
        <v>1563</v>
      </c>
      <c r="K74" s="5" t="s">
        <v>1564</v>
      </c>
      <c r="L74" s="6">
        <v>2</v>
      </c>
      <c r="M74" s="5" t="s">
        <v>22</v>
      </c>
      <c r="N74" s="90">
        <v>3</v>
      </c>
      <c r="O74" s="5" t="s">
        <v>138</v>
      </c>
      <c r="P74" s="90">
        <v>2</v>
      </c>
      <c r="Q74" s="5" t="s">
        <v>184</v>
      </c>
      <c r="R74" s="90">
        <v>6</v>
      </c>
      <c r="S74" s="4" t="s">
        <v>1300</v>
      </c>
      <c r="T74" s="68" t="str">
        <f t="shared" si="1"/>
        <v xml:space="preserve">6. Agua limpia y saneamiento </v>
      </c>
      <c r="U74" s="90" t="s">
        <v>349</v>
      </c>
      <c r="V74" s="4" t="s">
        <v>350</v>
      </c>
      <c r="W74" s="90" t="s">
        <v>349</v>
      </c>
      <c r="X74" s="4" t="s">
        <v>783</v>
      </c>
      <c r="Y74" s="90" t="s">
        <v>528</v>
      </c>
      <c r="Z74" s="4" t="s">
        <v>1301</v>
      </c>
      <c r="AA74" s="54" t="s">
        <v>16486</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15516</v>
      </c>
      <c r="B75" s="3" t="s">
        <v>1354</v>
      </c>
      <c r="C75" s="4" t="s">
        <v>1355</v>
      </c>
      <c r="D75" s="4" t="s">
        <v>1356</v>
      </c>
      <c r="E75" s="4" t="s">
        <v>1357</v>
      </c>
      <c r="F75" s="4" t="s">
        <v>1358</v>
      </c>
      <c r="G75" s="4" t="s">
        <v>1359</v>
      </c>
      <c r="H75" s="3" t="s">
        <v>1261</v>
      </c>
      <c r="I75" s="4" t="s">
        <v>1262</v>
      </c>
      <c r="J75" s="4" t="s">
        <v>1577</v>
      </c>
      <c r="K75" s="5" t="s">
        <v>1578</v>
      </c>
      <c r="L75" s="6">
        <v>2</v>
      </c>
      <c r="M75" s="5" t="s">
        <v>22</v>
      </c>
      <c r="N75" s="90">
        <v>2</v>
      </c>
      <c r="O75" s="4" t="s">
        <v>25</v>
      </c>
      <c r="P75" s="90">
        <v>2</v>
      </c>
      <c r="Q75" s="4" t="s">
        <v>180</v>
      </c>
      <c r="R75" s="90">
        <v>11</v>
      </c>
      <c r="S75" s="4" t="s">
        <v>631</v>
      </c>
      <c r="T75" s="68" t="str">
        <f t="shared" si="1"/>
        <v>11. Ciudades y comunidades sostenibles</v>
      </c>
      <c r="U75" s="90" t="s">
        <v>349</v>
      </c>
      <c r="V75" s="4" t="s">
        <v>350</v>
      </c>
      <c r="W75" s="90" t="s">
        <v>349</v>
      </c>
      <c r="X75" s="4" t="s">
        <v>783</v>
      </c>
      <c r="Y75" s="90" t="s">
        <v>497</v>
      </c>
      <c r="Z75" s="4" t="s">
        <v>784</v>
      </c>
      <c r="AA75" s="54" t="s">
        <v>16482</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15517</v>
      </c>
      <c r="B76" s="3" t="s">
        <v>1354</v>
      </c>
      <c r="C76" s="4" t="s">
        <v>1355</v>
      </c>
      <c r="D76" s="4" t="s">
        <v>1356</v>
      </c>
      <c r="E76" s="4" t="s">
        <v>1357</v>
      </c>
      <c r="F76" s="4" t="s">
        <v>1358</v>
      </c>
      <c r="G76" s="4" t="s">
        <v>1359</v>
      </c>
      <c r="H76" s="3" t="s">
        <v>14</v>
      </c>
      <c r="I76" s="4" t="s">
        <v>16</v>
      </c>
      <c r="J76" s="4" t="s">
        <v>1591</v>
      </c>
      <c r="K76" s="5" t="s">
        <v>1592</v>
      </c>
      <c r="L76" s="6">
        <v>2</v>
      </c>
      <c r="M76" s="5" t="s">
        <v>22</v>
      </c>
      <c r="N76" s="90" t="s">
        <v>349</v>
      </c>
      <c r="O76" s="5" t="s">
        <v>25</v>
      </c>
      <c r="P76" s="90" t="s">
        <v>497</v>
      </c>
      <c r="Q76" s="5" t="s">
        <v>28</v>
      </c>
      <c r="R76" s="90" t="s">
        <v>1593</v>
      </c>
      <c r="S76" s="4" t="s">
        <v>286</v>
      </c>
      <c r="T76" s="68" t="str">
        <f t="shared" si="1"/>
        <v xml:space="preserve">10. Reducción de las desigualdades </v>
      </c>
      <c r="U76" s="90" t="s">
        <v>497</v>
      </c>
      <c r="V76" s="4" t="s">
        <v>34</v>
      </c>
      <c r="W76" s="90" t="s">
        <v>349</v>
      </c>
      <c r="X76" s="4" t="s">
        <v>269</v>
      </c>
      <c r="Y76" s="90" t="s">
        <v>497</v>
      </c>
      <c r="Z76" s="4" t="s">
        <v>1093</v>
      </c>
      <c r="AA76" s="54" t="s">
        <v>16488</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15518</v>
      </c>
      <c r="B77" s="3" t="s">
        <v>1354</v>
      </c>
      <c r="C77" s="4" t="s">
        <v>1355</v>
      </c>
      <c r="D77" s="4" t="s">
        <v>1356</v>
      </c>
      <c r="E77" s="4" t="s">
        <v>1357</v>
      </c>
      <c r="F77" s="4" t="s">
        <v>1358</v>
      </c>
      <c r="G77" s="4" t="s">
        <v>1359</v>
      </c>
      <c r="H77" s="3" t="s">
        <v>231</v>
      </c>
      <c r="I77" s="4" t="s">
        <v>232</v>
      </c>
      <c r="J77" s="4" t="s">
        <v>1607</v>
      </c>
      <c r="K77" s="5" t="s">
        <v>1608</v>
      </c>
      <c r="L77" s="6">
        <v>5</v>
      </c>
      <c r="M77" s="5" t="s">
        <v>128</v>
      </c>
      <c r="N77" s="90">
        <v>3</v>
      </c>
      <c r="O77" s="4" t="s">
        <v>150</v>
      </c>
      <c r="P77" s="90">
        <v>1</v>
      </c>
      <c r="Q77" s="4" t="s">
        <v>209</v>
      </c>
      <c r="R77" s="90">
        <v>16</v>
      </c>
      <c r="S77" s="4" t="s">
        <v>31</v>
      </c>
      <c r="T77" s="68" t="str">
        <f t="shared" si="1"/>
        <v>16. Paz, justicia e instituciones sólidas</v>
      </c>
      <c r="U77" s="90" t="s">
        <v>497</v>
      </c>
      <c r="V77" s="4" t="s">
        <v>34</v>
      </c>
      <c r="W77" s="90" t="s">
        <v>3581</v>
      </c>
      <c r="X77" s="4" t="s">
        <v>235</v>
      </c>
      <c r="Y77" s="90" t="s">
        <v>349</v>
      </c>
      <c r="Z77" s="4" t="s">
        <v>236</v>
      </c>
      <c r="AA77" s="54" t="s">
        <v>16475</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15519</v>
      </c>
      <c r="B78" s="3" t="s">
        <v>1354</v>
      </c>
      <c r="C78" s="4" t="s">
        <v>1355</v>
      </c>
      <c r="D78" s="4" t="s">
        <v>1356</v>
      </c>
      <c r="E78" s="4" t="s">
        <v>1357</v>
      </c>
      <c r="F78" s="4" t="s">
        <v>1358</v>
      </c>
      <c r="G78" s="4" t="s">
        <v>1359</v>
      </c>
      <c r="H78" s="3" t="s">
        <v>248</v>
      </c>
      <c r="I78" s="4" t="s">
        <v>249</v>
      </c>
      <c r="J78" s="4" t="s">
        <v>1623</v>
      </c>
      <c r="K78" s="5" t="s">
        <v>1624</v>
      </c>
      <c r="L78" s="6">
        <v>2</v>
      </c>
      <c r="M78" s="5" t="s">
        <v>22</v>
      </c>
      <c r="N78" s="90">
        <v>2</v>
      </c>
      <c r="O78" s="5" t="s">
        <v>25</v>
      </c>
      <c r="P78" s="90">
        <v>2</v>
      </c>
      <c r="Q78" s="5" t="s">
        <v>180</v>
      </c>
      <c r="R78" s="90">
        <v>16</v>
      </c>
      <c r="S78" s="4" t="s">
        <v>31</v>
      </c>
      <c r="T78" s="68" t="str">
        <f t="shared" si="1"/>
        <v>16. Paz, justicia e instituciones sólidas</v>
      </c>
      <c r="U78" s="90" t="s">
        <v>349</v>
      </c>
      <c r="V78" s="4" t="s">
        <v>34</v>
      </c>
      <c r="W78" s="90" t="s">
        <v>528</v>
      </c>
      <c r="X78" s="4" t="s">
        <v>37</v>
      </c>
      <c r="Y78" s="90" t="s">
        <v>349</v>
      </c>
      <c r="Z78" s="4" t="s">
        <v>252</v>
      </c>
      <c r="AA78" s="54" t="s">
        <v>16521</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15520</v>
      </c>
      <c r="B79" s="3" t="s">
        <v>1354</v>
      </c>
      <c r="C79" s="4" t="s">
        <v>1355</v>
      </c>
      <c r="D79" s="4" t="s">
        <v>1356</v>
      </c>
      <c r="E79" s="4" t="s">
        <v>1357</v>
      </c>
      <c r="F79" s="4" t="s">
        <v>1358</v>
      </c>
      <c r="G79" s="4" t="s">
        <v>1359</v>
      </c>
      <c r="H79" s="3" t="s">
        <v>263</v>
      </c>
      <c r="I79" s="4" t="s">
        <v>264</v>
      </c>
      <c r="J79" s="4" t="s">
        <v>1649</v>
      </c>
      <c r="K79" s="5" t="s">
        <v>1650</v>
      </c>
      <c r="L79" s="6">
        <v>1</v>
      </c>
      <c r="M79" s="5" t="s">
        <v>125</v>
      </c>
      <c r="N79" s="90">
        <v>5</v>
      </c>
      <c r="O79" s="4" t="s">
        <v>134</v>
      </c>
      <c r="P79" s="90">
        <v>0</v>
      </c>
      <c r="Q79" s="4" t="s">
        <v>134</v>
      </c>
      <c r="R79" s="90">
        <v>5</v>
      </c>
      <c r="S79" s="4" t="s">
        <v>268</v>
      </c>
      <c r="T79" s="68" t="str">
        <f t="shared" si="1"/>
        <v xml:space="preserve">5. Igualdad de género </v>
      </c>
      <c r="U79" s="90" t="s">
        <v>497</v>
      </c>
      <c r="V79" s="4" t="s">
        <v>34</v>
      </c>
      <c r="W79" s="90" t="s">
        <v>349</v>
      </c>
      <c r="X79" s="4" t="s">
        <v>269</v>
      </c>
      <c r="Y79" s="90" t="s">
        <v>840</v>
      </c>
      <c r="Z79" s="4" t="s">
        <v>270</v>
      </c>
      <c r="AA79" s="54" t="s">
        <v>16476</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15521</v>
      </c>
      <c r="B80" s="3" t="s">
        <v>1354</v>
      </c>
      <c r="C80" s="4" t="s">
        <v>1355</v>
      </c>
      <c r="D80" s="4" t="s">
        <v>1356</v>
      </c>
      <c r="E80" s="4" t="s">
        <v>1357</v>
      </c>
      <c r="F80" s="4" t="s">
        <v>1358</v>
      </c>
      <c r="G80" s="4" t="s">
        <v>1359</v>
      </c>
      <c r="H80" s="3" t="s">
        <v>282</v>
      </c>
      <c r="I80" s="4" t="s">
        <v>283</v>
      </c>
      <c r="J80" s="4" t="s">
        <v>1665</v>
      </c>
      <c r="K80" s="5" t="s">
        <v>1666</v>
      </c>
      <c r="L80" s="6">
        <v>1</v>
      </c>
      <c r="M80" s="5" t="s">
        <v>125</v>
      </c>
      <c r="N80" s="90">
        <v>6</v>
      </c>
      <c r="O80" s="5" t="s">
        <v>135</v>
      </c>
      <c r="P80" s="90">
        <v>0</v>
      </c>
      <c r="Q80" s="5" t="s">
        <v>135</v>
      </c>
      <c r="R80" s="90">
        <v>10</v>
      </c>
      <c r="S80" s="4" t="s">
        <v>286</v>
      </c>
      <c r="T80" s="68" t="str">
        <f t="shared" si="1"/>
        <v xml:space="preserve">10. Reducción de las desigualdades </v>
      </c>
      <c r="U80" s="90" t="s">
        <v>497</v>
      </c>
      <c r="V80" s="4" t="s">
        <v>34</v>
      </c>
      <c r="W80" s="90" t="s">
        <v>349</v>
      </c>
      <c r="X80" s="4" t="s">
        <v>269</v>
      </c>
      <c r="Y80" s="90" t="s">
        <v>840</v>
      </c>
      <c r="Z80" s="4" t="s">
        <v>270</v>
      </c>
      <c r="AA80" s="54" t="s">
        <v>16476</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15504</v>
      </c>
      <c r="B81" s="3" t="s">
        <v>1354</v>
      </c>
      <c r="C81" s="4" t="s">
        <v>1355</v>
      </c>
      <c r="D81" s="4" t="s">
        <v>1356</v>
      </c>
      <c r="E81" s="4" t="s">
        <v>1357</v>
      </c>
      <c r="F81" s="4" t="s">
        <v>1358</v>
      </c>
      <c r="G81" s="4" t="s">
        <v>1359</v>
      </c>
      <c r="H81" s="3" t="s">
        <v>1375</v>
      </c>
      <c r="I81" s="4" t="s">
        <v>1376</v>
      </c>
      <c r="J81" s="4" t="s">
        <v>1377</v>
      </c>
      <c r="K81" s="5" t="s">
        <v>1378</v>
      </c>
      <c r="L81" s="6">
        <v>6</v>
      </c>
      <c r="M81" s="5" t="s">
        <v>129</v>
      </c>
      <c r="N81" s="90">
        <v>3</v>
      </c>
      <c r="O81" s="5" t="s">
        <v>153</v>
      </c>
      <c r="P81" s="90">
        <v>2</v>
      </c>
      <c r="Q81" s="5" t="s">
        <v>218</v>
      </c>
      <c r="R81" s="90">
        <v>16</v>
      </c>
      <c r="S81" s="4" t="s">
        <v>31</v>
      </c>
      <c r="T81" s="68" t="str">
        <f t="shared" si="1"/>
        <v>16. Paz, justicia e instituciones sólidas</v>
      </c>
      <c r="U81" s="90" t="s">
        <v>497</v>
      </c>
      <c r="V81" s="4" t="s">
        <v>34</v>
      </c>
      <c r="W81" s="90" t="s">
        <v>528</v>
      </c>
      <c r="X81" s="4" t="s">
        <v>37</v>
      </c>
      <c r="Y81" s="90"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15522</v>
      </c>
      <c r="B82" s="3" t="s">
        <v>1354</v>
      </c>
      <c r="C82" s="4" t="s">
        <v>1355</v>
      </c>
      <c r="D82" s="4" t="s">
        <v>1874</v>
      </c>
      <c r="E82" s="4" t="s">
        <v>1357</v>
      </c>
      <c r="F82" s="4" t="s">
        <v>1358</v>
      </c>
      <c r="G82" s="4" t="s">
        <v>1875</v>
      </c>
      <c r="H82" s="3" t="s">
        <v>345</v>
      </c>
      <c r="I82" s="4" t="s">
        <v>346</v>
      </c>
      <c r="J82" s="4" t="s">
        <v>347</v>
      </c>
      <c r="K82" s="5" t="s">
        <v>1876</v>
      </c>
      <c r="L82" s="6">
        <v>1</v>
      </c>
      <c r="M82" s="5" t="s">
        <v>125</v>
      </c>
      <c r="N82" s="90">
        <v>6</v>
      </c>
      <c r="O82" s="5" t="s">
        <v>135</v>
      </c>
      <c r="P82" s="90" t="s">
        <v>497</v>
      </c>
      <c r="Q82" s="5" t="s">
        <v>167</v>
      </c>
      <c r="R82" s="90">
        <v>10</v>
      </c>
      <c r="S82" s="4" t="s">
        <v>286</v>
      </c>
      <c r="T82" s="68" t="str">
        <f t="shared" si="1"/>
        <v xml:space="preserve">10. Reducción de las desigualdades </v>
      </c>
      <c r="U82" s="90" t="s">
        <v>349</v>
      </c>
      <c r="V82" s="4" t="s">
        <v>350</v>
      </c>
      <c r="W82" s="90" t="s">
        <v>351</v>
      </c>
      <c r="X82" s="4" t="s">
        <v>352</v>
      </c>
      <c r="Y82" s="90"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15523</v>
      </c>
      <c r="B83" s="3" t="s">
        <v>1354</v>
      </c>
      <c r="C83" s="4" t="s">
        <v>1355</v>
      </c>
      <c r="D83" s="4" t="s">
        <v>1356</v>
      </c>
      <c r="E83" s="4" t="s">
        <v>1357</v>
      </c>
      <c r="F83" s="4" t="s">
        <v>1358</v>
      </c>
      <c r="G83" s="4" t="s">
        <v>1359</v>
      </c>
      <c r="H83" s="3" t="s">
        <v>1681</v>
      </c>
      <c r="I83" s="4" t="s">
        <v>1682</v>
      </c>
      <c r="J83" s="4" t="s">
        <v>1683</v>
      </c>
      <c r="K83" s="5" t="s">
        <v>1684</v>
      </c>
      <c r="L83" s="6">
        <v>6</v>
      </c>
      <c r="M83" s="5" t="s">
        <v>129</v>
      </c>
      <c r="N83" s="90">
        <v>3</v>
      </c>
      <c r="O83" s="4" t="s">
        <v>153</v>
      </c>
      <c r="P83" s="90">
        <v>2</v>
      </c>
      <c r="Q83" s="4" t="s">
        <v>218</v>
      </c>
      <c r="R83" s="90">
        <v>11</v>
      </c>
      <c r="S83" s="4" t="s">
        <v>631</v>
      </c>
      <c r="T83" s="68" t="str">
        <f t="shared" si="1"/>
        <v>11. Ciudades y comunidades sostenibles</v>
      </c>
      <c r="U83" s="90" t="s">
        <v>497</v>
      </c>
      <c r="V83" s="4" t="s">
        <v>34</v>
      </c>
      <c r="W83" s="90" t="s">
        <v>528</v>
      </c>
      <c r="X83" s="4" t="s">
        <v>37</v>
      </c>
      <c r="Y83" s="90" t="s">
        <v>349</v>
      </c>
      <c r="Z83" s="4" t="s">
        <v>1685</v>
      </c>
      <c r="AA83" s="54" t="s">
        <v>16497</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15524</v>
      </c>
      <c r="B84" s="3" t="s">
        <v>1354</v>
      </c>
      <c r="C84" s="4" t="s">
        <v>1355</v>
      </c>
      <c r="D84" s="4" t="s">
        <v>1356</v>
      </c>
      <c r="E84" s="4" t="s">
        <v>1357</v>
      </c>
      <c r="F84" s="4" t="s">
        <v>1358</v>
      </c>
      <c r="G84" s="4" t="s">
        <v>1359</v>
      </c>
      <c r="H84" s="3" t="s">
        <v>1698</v>
      </c>
      <c r="I84" s="4" t="s">
        <v>1699</v>
      </c>
      <c r="J84" s="4" t="s">
        <v>1700</v>
      </c>
      <c r="K84" s="5" t="s">
        <v>1701</v>
      </c>
      <c r="L84" s="6">
        <v>1</v>
      </c>
      <c r="M84" s="5" t="s">
        <v>125</v>
      </c>
      <c r="N84" s="90">
        <v>6</v>
      </c>
      <c r="O84" s="5" t="s">
        <v>135</v>
      </c>
      <c r="P84" s="90">
        <v>0</v>
      </c>
      <c r="Q84" s="5" t="s">
        <v>135</v>
      </c>
      <c r="R84" s="90">
        <v>10</v>
      </c>
      <c r="S84" s="4" t="s">
        <v>286</v>
      </c>
      <c r="T84" s="68" t="str">
        <f t="shared" si="1"/>
        <v xml:space="preserve">10. Reducción de las desigualdades </v>
      </c>
      <c r="U84" s="90" t="s">
        <v>349</v>
      </c>
      <c r="V84" s="4" t="s">
        <v>350</v>
      </c>
      <c r="W84" s="90" t="s">
        <v>3581</v>
      </c>
      <c r="X84" s="4" t="s">
        <v>1702</v>
      </c>
      <c r="Y84" s="90"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15525</v>
      </c>
      <c r="B85" s="3" t="s">
        <v>1354</v>
      </c>
      <c r="C85" s="4" t="s">
        <v>1355</v>
      </c>
      <c r="D85" s="4" t="s">
        <v>1356</v>
      </c>
      <c r="E85" s="4" t="s">
        <v>1357</v>
      </c>
      <c r="F85" s="4" t="s">
        <v>1358</v>
      </c>
      <c r="G85" s="4" t="s">
        <v>1359</v>
      </c>
      <c r="H85" s="3" t="s">
        <v>1715</v>
      </c>
      <c r="I85" s="4" t="s">
        <v>1716</v>
      </c>
      <c r="J85" s="4" t="s">
        <v>1717</v>
      </c>
      <c r="K85" s="5" t="s">
        <v>1718</v>
      </c>
      <c r="L85" s="6">
        <v>1</v>
      </c>
      <c r="M85" s="5" t="s">
        <v>125</v>
      </c>
      <c r="N85" s="90">
        <v>4</v>
      </c>
      <c r="O85" s="4" t="s">
        <v>133</v>
      </c>
      <c r="P85" s="90" t="s">
        <v>528</v>
      </c>
      <c r="Q85" s="4" t="s">
        <v>1719</v>
      </c>
      <c r="R85" s="90">
        <v>10</v>
      </c>
      <c r="S85" s="4" t="s">
        <v>286</v>
      </c>
      <c r="T85" s="68" t="str">
        <f t="shared" si="1"/>
        <v xml:space="preserve">10. Reducción de las desigualdades </v>
      </c>
      <c r="U85" s="90" t="s">
        <v>349</v>
      </c>
      <c r="V85" s="4" t="s">
        <v>350</v>
      </c>
      <c r="W85" s="90" t="s">
        <v>349</v>
      </c>
      <c r="X85" s="4" t="s">
        <v>783</v>
      </c>
      <c r="Y85" s="90" t="s">
        <v>349</v>
      </c>
      <c r="Z85" s="4" t="s">
        <v>1720</v>
      </c>
      <c r="AA85" s="54" t="s">
        <v>16498</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15526</v>
      </c>
      <c r="B86" s="3" t="s">
        <v>1354</v>
      </c>
      <c r="C86" s="4" t="s">
        <v>1355</v>
      </c>
      <c r="D86" s="4" t="s">
        <v>1356</v>
      </c>
      <c r="E86" s="4" t="s">
        <v>1357</v>
      </c>
      <c r="F86" s="4" t="s">
        <v>1358</v>
      </c>
      <c r="G86" s="4" t="s">
        <v>1359</v>
      </c>
      <c r="H86" s="3" t="s">
        <v>1735</v>
      </c>
      <c r="I86" s="4" t="s">
        <v>1736</v>
      </c>
      <c r="J86" s="4" t="s">
        <v>1737</v>
      </c>
      <c r="K86" s="5" t="s">
        <v>1738</v>
      </c>
      <c r="L86" s="6">
        <v>1</v>
      </c>
      <c r="M86" s="5" t="s">
        <v>125</v>
      </c>
      <c r="N86" s="90">
        <v>6</v>
      </c>
      <c r="O86" s="5" t="s">
        <v>135</v>
      </c>
      <c r="P86" s="90">
        <v>3</v>
      </c>
      <c r="Q86" s="5" t="s">
        <v>169</v>
      </c>
      <c r="R86" s="90">
        <v>3</v>
      </c>
      <c r="S86" s="4" t="s">
        <v>972</v>
      </c>
      <c r="T86" s="68" t="str">
        <f t="shared" si="1"/>
        <v xml:space="preserve">3. Salud y bienestar </v>
      </c>
      <c r="U86" s="90" t="s">
        <v>349</v>
      </c>
      <c r="V86" s="4" t="s">
        <v>350</v>
      </c>
      <c r="W86" s="90" t="s">
        <v>351</v>
      </c>
      <c r="X86" s="4" t="s">
        <v>352</v>
      </c>
      <c r="Y86" s="90"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15527</v>
      </c>
      <c r="B87" s="3" t="s">
        <v>1354</v>
      </c>
      <c r="C87" s="4" t="s">
        <v>1355</v>
      </c>
      <c r="D87" s="4" t="s">
        <v>1356</v>
      </c>
      <c r="E87" s="4" t="s">
        <v>1357</v>
      </c>
      <c r="F87" s="4" t="s">
        <v>1358</v>
      </c>
      <c r="G87" s="4" t="s">
        <v>1359</v>
      </c>
      <c r="H87" s="3" t="s">
        <v>1751</v>
      </c>
      <c r="I87" s="4" t="s">
        <v>1752</v>
      </c>
      <c r="J87" s="4" t="s">
        <v>1753</v>
      </c>
      <c r="K87" s="5" t="s">
        <v>1754</v>
      </c>
      <c r="L87" s="6">
        <v>1</v>
      </c>
      <c r="M87" s="5" t="s">
        <v>125</v>
      </c>
      <c r="N87" s="90">
        <v>6</v>
      </c>
      <c r="O87" s="4" t="s">
        <v>135</v>
      </c>
      <c r="P87" s="90">
        <v>1</v>
      </c>
      <c r="Q87" s="4" t="s">
        <v>167</v>
      </c>
      <c r="R87" s="90">
        <v>2</v>
      </c>
      <c r="S87" s="4" t="s">
        <v>1755</v>
      </c>
      <c r="T87" s="68" t="str">
        <f t="shared" si="1"/>
        <v xml:space="preserve">2. Hambre cero </v>
      </c>
      <c r="U87" s="90" t="s">
        <v>349</v>
      </c>
      <c r="V87" s="4" t="s">
        <v>350</v>
      </c>
      <c r="W87" s="90" t="s">
        <v>351</v>
      </c>
      <c r="X87" s="4" t="s">
        <v>352</v>
      </c>
      <c r="Y87" s="90" t="s">
        <v>498</v>
      </c>
      <c r="Z87" s="4" t="s">
        <v>1756</v>
      </c>
      <c r="AA87" s="54" t="s">
        <v>16499</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15528</v>
      </c>
      <c r="B88" s="3" t="s">
        <v>1354</v>
      </c>
      <c r="C88" s="4" t="s">
        <v>1355</v>
      </c>
      <c r="D88" s="4" t="s">
        <v>1356</v>
      </c>
      <c r="E88" s="4" t="s">
        <v>1357</v>
      </c>
      <c r="F88" s="4" t="s">
        <v>1358</v>
      </c>
      <c r="G88" s="4" t="s">
        <v>1359</v>
      </c>
      <c r="H88" s="3" t="s">
        <v>1769</v>
      </c>
      <c r="I88" s="4" t="s">
        <v>1770</v>
      </c>
      <c r="J88" s="4" t="s">
        <v>1771</v>
      </c>
      <c r="K88" s="5" t="s">
        <v>1772</v>
      </c>
      <c r="L88" s="6">
        <v>1</v>
      </c>
      <c r="M88" s="5" t="s">
        <v>125</v>
      </c>
      <c r="N88" s="90">
        <v>5</v>
      </c>
      <c r="O88" s="5" t="s">
        <v>134</v>
      </c>
      <c r="P88" s="90">
        <v>0</v>
      </c>
      <c r="Q88" s="5" t="s">
        <v>134</v>
      </c>
      <c r="R88" s="90">
        <v>5</v>
      </c>
      <c r="S88" s="4" t="s">
        <v>268</v>
      </c>
      <c r="T88" s="68" t="str">
        <f t="shared" si="1"/>
        <v xml:space="preserve">5. Igualdad de género </v>
      </c>
      <c r="U88" s="90" t="s">
        <v>497</v>
      </c>
      <c r="V88" s="4" t="s">
        <v>34</v>
      </c>
      <c r="W88" s="90" t="s">
        <v>349</v>
      </c>
      <c r="X88" s="4" t="s">
        <v>269</v>
      </c>
      <c r="Y88" s="90" t="s">
        <v>840</v>
      </c>
      <c r="Z88" s="4" t="s">
        <v>270</v>
      </c>
      <c r="AA88" s="54" t="s">
        <v>16476</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15529</v>
      </c>
      <c r="B89" s="3" t="s">
        <v>1354</v>
      </c>
      <c r="C89" s="4" t="s">
        <v>1355</v>
      </c>
      <c r="D89" s="4" t="s">
        <v>1356</v>
      </c>
      <c r="E89" s="4" t="s">
        <v>1357</v>
      </c>
      <c r="F89" s="4" t="s">
        <v>1358</v>
      </c>
      <c r="G89" s="4" t="s">
        <v>1359</v>
      </c>
      <c r="H89" s="3" t="s">
        <v>1785</v>
      </c>
      <c r="I89" s="4" t="s">
        <v>1786</v>
      </c>
      <c r="J89" s="4" t="s">
        <v>1787</v>
      </c>
      <c r="K89" s="5" t="s">
        <v>1788</v>
      </c>
      <c r="L89" s="6">
        <v>1</v>
      </c>
      <c r="M89" s="5" t="s">
        <v>125</v>
      </c>
      <c r="N89" s="90">
        <v>6</v>
      </c>
      <c r="O89" s="4" t="s">
        <v>135</v>
      </c>
      <c r="P89" s="90">
        <v>1</v>
      </c>
      <c r="Q89" s="4" t="s">
        <v>167</v>
      </c>
      <c r="R89" s="90">
        <v>11</v>
      </c>
      <c r="S89" s="4" t="s">
        <v>631</v>
      </c>
      <c r="T89" s="68" t="str">
        <f t="shared" si="1"/>
        <v>11. Ciudades y comunidades sostenibles</v>
      </c>
      <c r="U89" s="90" t="s">
        <v>349</v>
      </c>
      <c r="V89" s="4" t="s">
        <v>350</v>
      </c>
      <c r="W89" s="90" t="s">
        <v>351</v>
      </c>
      <c r="X89" s="4" t="s">
        <v>352</v>
      </c>
      <c r="Y89" s="90" t="s">
        <v>4738</v>
      </c>
      <c r="Z89" s="4" t="s">
        <v>1789</v>
      </c>
      <c r="AA89" s="54" t="s">
        <v>16500</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15530</v>
      </c>
      <c r="B90" s="3" t="s">
        <v>1354</v>
      </c>
      <c r="C90" s="4" t="s">
        <v>1355</v>
      </c>
      <c r="D90" s="4" t="s">
        <v>1356</v>
      </c>
      <c r="E90" s="4" t="s">
        <v>1357</v>
      </c>
      <c r="F90" s="4" t="s">
        <v>1358</v>
      </c>
      <c r="G90" s="4" t="s">
        <v>1359</v>
      </c>
      <c r="H90" s="3" t="s">
        <v>1801</v>
      </c>
      <c r="I90" s="4" t="s">
        <v>1802</v>
      </c>
      <c r="J90" s="4" t="s">
        <v>1803</v>
      </c>
      <c r="K90" s="5" t="s">
        <v>1804</v>
      </c>
      <c r="L90" s="6">
        <v>1</v>
      </c>
      <c r="M90" s="5" t="s">
        <v>125</v>
      </c>
      <c r="N90" s="90">
        <v>3</v>
      </c>
      <c r="O90" s="5" t="s">
        <v>132</v>
      </c>
      <c r="P90" s="90">
        <v>1</v>
      </c>
      <c r="Q90" s="5" t="s">
        <v>1058</v>
      </c>
      <c r="R90" s="90">
        <v>3</v>
      </c>
      <c r="S90" s="4" t="s">
        <v>972</v>
      </c>
      <c r="T90" s="68" t="str">
        <f t="shared" si="1"/>
        <v xml:space="preserve">3. Salud y bienestar </v>
      </c>
      <c r="U90" s="90" t="s">
        <v>349</v>
      </c>
      <c r="V90" s="4" t="s">
        <v>350</v>
      </c>
      <c r="W90" s="90" t="s">
        <v>840</v>
      </c>
      <c r="X90" s="4" t="s">
        <v>1039</v>
      </c>
      <c r="Y90" s="90" t="s">
        <v>497</v>
      </c>
      <c r="Z90" s="4" t="s">
        <v>1059</v>
      </c>
      <c r="AA90" s="54" t="s">
        <v>16495</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15531</v>
      </c>
      <c r="B91" s="3" t="s">
        <v>1354</v>
      </c>
      <c r="C91" s="4" t="s">
        <v>1355</v>
      </c>
      <c r="D91" s="4" t="s">
        <v>1356</v>
      </c>
      <c r="E91" s="4" t="s">
        <v>1357</v>
      </c>
      <c r="F91" s="4" t="s">
        <v>1358</v>
      </c>
      <c r="G91" s="4" t="s">
        <v>1359</v>
      </c>
      <c r="H91" s="3" t="s">
        <v>1818</v>
      </c>
      <c r="I91" s="4" t="s">
        <v>1819</v>
      </c>
      <c r="J91" s="4" t="s">
        <v>1820</v>
      </c>
      <c r="K91" s="5" t="s">
        <v>1821</v>
      </c>
      <c r="L91" s="6">
        <v>4</v>
      </c>
      <c r="M91" s="5" t="s">
        <v>127</v>
      </c>
      <c r="N91" s="90">
        <v>5</v>
      </c>
      <c r="O91" s="4" t="s">
        <v>146</v>
      </c>
      <c r="P91" s="90">
        <v>0</v>
      </c>
      <c r="Q91" s="4" t="s">
        <v>146</v>
      </c>
      <c r="R91" s="90">
        <v>4</v>
      </c>
      <c r="S91" s="4" t="s">
        <v>1022</v>
      </c>
      <c r="T91" s="68" t="str">
        <f t="shared" si="1"/>
        <v>4. Educación de calidad</v>
      </c>
      <c r="U91" s="90" t="s">
        <v>349</v>
      </c>
      <c r="V91" s="4" t="s">
        <v>350</v>
      </c>
      <c r="W91" s="90" t="s">
        <v>840</v>
      </c>
      <c r="X91" s="4" t="s">
        <v>1039</v>
      </c>
      <c r="Y91" s="90" t="s">
        <v>349</v>
      </c>
      <c r="Z91" s="4" t="s">
        <v>1040</v>
      </c>
      <c r="AA91" s="54" t="s">
        <v>16494</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15505</v>
      </c>
      <c r="B92" s="3" t="s">
        <v>1354</v>
      </c>
      <c r="C92" s="4" t="s">
        <v>1355</v>
      </c>
      <c r="D92" s="4" t="s">
        <v>1356</v>
      </c>
      <c r="E92" s="4" t="s">
        <v>1357</v>
      </c>
      <c r="F92" s="4" t="s">
        <v>1358</v>
      </c>
      <c r="G92" s="4" t="s">
        <v>1359</v>
      </c>
      <c r="H92" s="3" t="s">
        <v>1400</v>
      </c>
      <c r="I92" s="4" t="s">
        <v>1401</v>
      </c>
      <c r="J92" s="4" t="s">
        <v>1402</v>
      </c>
      <c r="K92" s="5" t="s">
        <v>1403</v>
      </c>
      <c r="L92" s="6">
        <v>2</v>
      </c>
      <c r="M92" s="5" t="s">
        <v>22</v>
      </c>
      <c r="N92" s="90">
        <v>3</v>
      </c>
      <c r="O92" s="4" t="s">
        <v>138</v>
      </c>
      <c r="P92" s="90">
        <v>4</v>
      </c>
      <c r="Q92" s="4" t="s">
        <v>186</v>
      </c>
      <c r="R92" s="90">
        <v>15</v>
      </c>
      <c r="S92" s="4" t="s">
        <v>927</v>
      </c>
      <c r="T92" s="68" t="str">
        <f t="shared" si="1"/>
        <v>15. Vida de ecosistemas terrestres</v>
      </c>
      <c r="U92" s="90" t="s">
        <v>349</v>
      </c>
      <c r="V92" s="4" t="s">
        <v>350</v>
      </c>
      <c r="W92" s="90" t="s">
        <v>497</v>
      </c>
      <c r="X92" s="4" t="s">
        <v>928</v>
      </c>
      <c r="Y92" s="90"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15532</v>
      </c>
      <c r="B93" s="3" t="s">
        <v>1354</v>
      </c>
      <c r="C93" s="4" t="s">
        <v>1355</v>
      </c>
      <c r="D93" s="4" t="s">
        <v>1356</v>
      </c>
      <c r="E93" s="4" t="s">
        <v>1357</v>
      </c>
      <c r="F93" s="4" t="s">
        <v>1358</v>
      </c>
      <c r="G93" s="4" t="s">
        <v>1359</v>
      </c>
      <c r="H93" s="3" t="s">
        <v>1243</v>
      </c>
      <c r="I93" s="4" t="s">
        <v>1244</v>
      </c>
      <c r="J93" s="4" t="s">
        <v>1835</v>
      </c>
      <c r="K93" s="5" t="s">
        <v>1836</v>
      </c>
      <c r="L93" s="6">
        <v>1</v>
      </c>
      <c r="M93" s="5" t="s">
        <v>125</v>
      </c>
      <c r="N93" s="90">
        <v>6</v>
      </c>
      <c r="O93" s="5" t="s">
        <v>135</v>
      </c>
      <c r="P93" s="90">
        <v>0</v>
      </c>
      <c r="Q93" s="5" t="s">
        <v>135</v>
      </c>
      <c r="R93" s="90">
        <v>10</v>
      </c>
      <c r="S93" s="4" t="s">
        <v>286</v>
      </c>
      <c r="T93" s="68" t="str">
        <f t="shared" si="1"/>
        <v xml:space="preserve">10. Reducción de las desigualdades </v>
      </c>
      <c r="U93" s="90" t="s">
        <v>349</v>
      </c>
      <c r="V93" s="4" t="s">
        <v>350</v>
      </c>
      <c r="W93" s="90" t="s">
        <v>351</v>
      </c>
      <c r="X93" s="4" t="s">
        <v>352</v>
      </c>
      <c r="Y93" s="90"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15506</v>
      </c>
      <c r="B94" s="3" t="s">
        <v>1354</v>
      </c>
      <c r="C94" s="4" t="s">
        <v>1355</v>
      </c>
      <c r="D94" s="4" t="s">
        <v>1356</v>
      </c>
      <c r="E94" s="4" t="s">
        <v>1357</v>
      </c>
      <c r="F94" s="4" t="s">
        <v>1358</v>
      </c>
      <c r="G94" s="4" t="s">
        <v>1359</v>
      </c>
      <c r="H94" s="3" t="s">
        <v>946</v>
      </c>
      <c r="I94" s="4" t="s">
        <v>947</v>
      </c>
      <c r="J94" s="4" t="s">
        <v>1420</v>
      </c>
      <c r="K94" s="5" t="s">
        <v>1421</v>
      </c>
      <c r="L94" s="6">
        <v>2</v>
      </c>
      <c r="M94" s="5" t="s">
        <v>22</v>
      </c>
      <c r="N94" s="90">
        <v>3</v>
      </c>
      <c r="O94" s="5" t="s">
        <v>138</v>
      </c>
      <c r="P94" s="90">
        <v>3</v>
      </c>
      <c r="Q94" s="5" t="s">
        <v>185</v>
      </c>
      <c r="R94" s="90">
        <v>11</v>
      </c>
      <c r="S94" s="4" t="s">
        <v>631</v>
      </c>
      <c r="T94" s="68" t="str">
        <f t="shared" si="1"/>
        <v>11. Ciudades y comunidades sostenibles</v>
      </c>
      <c r="U94" s="90" t="s">
        <v>349</v>
      </c>
      <c r="V94" s="4" t="s">
        <v>350</v>
      </c>
      <c r="W94" s="90" t="s">
        <v>497</v>
      </c>
      <c r="X94" s="4" t="s">
        <v>928</v>
      </c>
      <c r="Y94" s="90" t="s">
        <v>497</v>
      </c>
      <c r="Z94" s="4" t="s">
        <v>950</v>
      </c>
      <c r="AA94" s="54" t="s">
        <v>16490</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15507</v>
      </c>
      <c r="B95" s="3" t="s">
        <v>1354</v>
      </c>
      <c r="C95" s="4" t="s">
        <v>1355</v>
      </c>
      <c r="D95" s="4" t="s">
        <v>1356</v>
      </c>
      <c r="E95" s="4" t="s">
        <v>1357</v>
      </c>
      <c r="F95" s="4" t="s">
        <v>1358</v>
      </c>
      <c r="G95" s="4" t="s">
        <v>1359</v>
      </c>
      <c r="H95" s="3" t="s">
        <v>1444</v>
      </c>
      <c r="I95" s="4" t="s">
        <v>1445</v>
      </c>
      <c r="J95" s="4" t="s">
        <v>1446</v>
      </c>
      <c r="K95" s="5" t="s">
        <v>1447</v>
      </c>
      <c r="L95" s="6">
        <v>3</v>
      </c>
      <c r="M95" s="5" t="s">
        <v>126</v>
      </c>
      <c r="N95" s="90" t="s">
        <v>497</v>
      </c>
      <c r="O95" s="4" t="s">
        <v>139</v>
      </c>
      <c r="P95" s="90">
        <v>1</v>
      </c>
      <c r="Q95" s="4" t="s">
        <v>187</v>
      </c>
      <c r="R95" s="90">
        <v>11</v>
      </c>
      <c r="S95" s="4" t="s">
        <v>631</v>
      </c>
      <c r="T95" s="68" t="str">
        <f t="shared" si="1"/>
        <v>11. Ciudades y comunidades sostenibles</v>
      </c>
      <c r="U95" s="90" t="s">
        <v>349</v>
      </c>
      <c r="V95" s="4" t="s">
        <v>350</v>
      </c>
      <c r="W95" s="90" t="s">
        <v>349</v>
      </c>
      <c r="X95" s="4" t="s">
        <v>783</v>
      </c>
      <c r="Y95" s="90" t="s">
        <v>497</v>
      </c>
      <c r="Z95" s="4" t="s">
        <v>784</v>
      </c>
      <c r="AA95" s="54" t="s">
        <v>16482</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15508</v>
      </c>
      <c r="B96" s="3" t="s">
        <v>1354</v>
      </c>
      <c r="C96" s="4" t="s">
        <v>1355</v>
      </c>
      <c r="D96" s="4" t="s">
        <v>1356</v>
      </c>
      <c r="E96" s="4" t="s">
        <v>1357</v>
      </c>
      <c r="F96" s="4" t="s">
        <v>1358</v>
      </c>
      <c r="G96" s="4" t="s">
        <v>1359</v>
      </c>
      <c r="H96" s="3" t="s">
        <v>968</v>
      </c>
      <c r="I96" s="4" t="s">
        <v>969</v>
      </c>
      <c r="J96" s="4" t="s">
        <v>1464</v>
      </c>
      <c r="K96" s="5" t="s">
        <v>1465</v>
      </c>
      <c r="L96" s="6">
        <v>1</v>
      </c>
      <c r="M96" s="5" t="s">
        <v>125</v>
      </c>
      <c r="N96" s="90">
        <v>2</v>
      </c>
      <c r="O96" s="5" t="s">
        <v>131</v>
      </c>
      <c r="P96" s="90">
        <v>4</v>
      </c>
      <c r="Q96" s="5" t="s">
        <v>164</v>
      </c>
      <c r="R96" s="90">
        <v>3</v>
      </c>
      <c r="S96" s="4" t="s">
        <v>972</v>
      </c>
      <c r="T96" s="68" t="str">
        <f t="shared" si="1"/>
        <v xml:space="preserve">3. Salud y bienestar </v>
      </c>
      <c r="U96" s="90" t="s">
        <v>349</v>
      </c>
      <c r="V96" s="4" t="s">
        <v>350</v>
      </c>
      <c r="W96" s="90" t="s">
        <v>528</v>
      </c>
      <c r="X96" s="4" t="s">
        <v>973</v>
      </c>
      <c r="Y96" s="90" t="s">
        <v>498</v>
      </c>
      <c r="Z96" s="4" t="s">
        <v>974</v>
      </c>
      <c r="AA96" s="54" t="s">
        <v>16491</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15509</v>
      </c>
      <c r="B97" s="3" t="s">
        <v>1354</v>
      </c>
      <c r="C97" s="4" t="s">
        <v>1355</v>
      </c>
      <c r="D97" s="4" t="s">
        <v>1356</v>
      </c>
      <c r="E97" s="4" t="s">
        <v>1357</v>
      </c>
      <c r="F97" s="4" t="s">
        <v>1358</v>
      </c>
      <c r="G97" s="4" t="s">
        <v>1359</v>
      </c>
      <c r="H97" s="3" t="s">
        <v>1474</v>
      </c>
      <c r="I97" s="4" t="s">
        <v>1475</v>
      </c>
      <c r="J97" s="4" t="s">
        <v>1476</v>
      </c>
      <c r="K97" s="5" t="s">
        <v>1477</v>
      </c>
      <c r="L97" s="6">
        <v>2</v>
      </c>
      <c r="M97" s="5" t="s">
        <v>22</v>
      </c>
      <c r="N97" s="90">
        <v>2</v>
      </c>
      <c r="O97" s="4" t="s">
        <v>25</v>
      </c>
      <c r="P97" s="90">
        <v>2</v>
      </c>
      <c r="Q97" s="4" t="s">
        <v>180</v>
      </c>
      <c r="R97" s="90">
        <v>15</v>
      </c>
      <c r="S97" s="4" t="s">
        <v>927</v>
      </c>
      <c r="T97" s="68" t="str">
        <f t="shared" si="1"/>
        <v>15. Vida de ecosistemas terrestres</v>
      </c>
      <c r="U97" s="90" t="s">
        <v>349</v>
      </c>
      <c r="V97" s="4" t="s">
        <v>350</v>
      </c>
      <c r="W97" s="90" t="s">
        <v>349</v>
      </c>
      <c r="X97" s="4" t="s">
        <v>783</v>
      </c>
      <c r="Y97" s="90" t="s">
        <v>497</v>
      </c>
      <c r="Z97" s="4" t="s">
        <v>784</v>
      </c>
      <c r="AA97" s="54" t="s">
        <v>16482</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15510</v>
      </c>
      <c r="B98" s="3" t="s">
        <v>1354</v>
      </c>
      <c r="C98" s="4" t="s">
        <v>1355</v>
      </c>
      <c r="D98" s="4" t="s">
        <v>1356</v>
      </c>
      <c r="E98" s="4" t="s">
        <v>1357</v>
      </c>
      <c r="F98" s="4" t="s">
        <v>1358</v>
      </c>
      <c r="G98" s="4" t="s">
        <v>1359</v>
      </c>
      <c r="H98" s="3" t="s">
        <v>998</v>
      </c>
      <c r="I98" s="4" t="s">
        <v>999</v>
      </c>
      <c r="J98" s="4" t="s">
        <v>1496</v>
      </c>
      <c r="K98" s="5" t="s">
        <v>1497</v>
      </c>
      <c r="L98" s="6">
        <v>2</v>
      </c>
      <c r="M98" s="5" t="s">
        <v>22</v>
      </c>
      <c r="N98" s="90">
        <v>2</v>
      </c>
      <c r="O98" s="5" t="s">
        <v>25</v>
      </c>
      <c r="P98" s="90">
        <v>2</v>
      </c>
      <c r="Q98" s="5" t="s">
        <v>180</v>
      </c>
      <c r="R98" s="90">
        <v>11</v>
      </c>
      <c r="S98" s="4" t="s">
        <v>631</v>
      </c>
      <c r="T98" s="68" t="str">
        <f t="shared" si="1"/>
        <v>11. Ciudades y comunidades sostenibles</v>
      </c>
      <c r="U98" s="90" t="s">
        <v>349</v>
      </c>
      <c r="V98" s="4" t="s">
        <v>350</v>
      </c>
      <c r="W98" s="90" t="s">
        <v>349</v>
      </c>
      <c r="X98" s="4" t="s">
        <v>783</v>
      </c>
      <c r="Y98" s="90" t="s">
        <v>351</v>
      </c>
      <c r="Z98" s="4" t="s">
        <v>1002</v>
      </c>
      <c r="AA98" s="54" t="s">
        <v>16487</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15511</v>
      </c>
      <c r="B99" s="3" t="s">
        <v>1354</v>
      </c>
      <c r="C99" s="4" t="s">
        <v>1355</v>
      </c>
      <c r="D99" s="4" t="s">
        <v>1356</v>
      </c>
      <c r="E99" s="4" t="s">
        <v>1357</v>
      </c>
      <c r="F99" s="4" t="s">
        <v>1358</v>
      </c>
      <c r="G99" s="4" t="s">
        <v>1359</v>
      </c>
      <c r="H99" s="3" t="s">
        <v>1510</v>
      </c>
      <c r="I99" s="4" t="s">
        <v>1511</v>
      </c>
      <c r="J99" s="4" t="s">
        <v>1512</v>
      </c>
      <c r="K99" s="5" t="s">
        <v>1513</v>
      </c>
      <c r="L99" s="6">
        <v>1</v>
      </c>
      <c r="M99" s="5" t="s">
        <v>125</v>
      </c>
      <c r="N99" s="90">
        <v>6</v>
      </c>
      <c r="O99" s="4" t="s">
        <v>135</v>
      </c>
      <c r="P99" s="90">
        <v>8</v>
      </c>
      <c r="Q99" s="4" t="s">
        <v>172</v>
      </c>
      <c r="R99" s="90">
        <v>16</v>
      </c>
      <c r="S99" s="4" t="s">
        <v>31</v>
      </c>
      <c r="T99" s="68" t="str">
        <f t="shared" si="1"/>
        <v>16. Paz, justicia e instituciones sólidas</v>
      </c>
      <c r="U99" s="90" t="s">
        <v>349</v>
      </c>
      <c r="V99" s="4" t="s">
        <v>350</v>
      </c>
      <c r="W99" s="90" t="s">
        <v>351</v>
      </c>
      <c r="X99" s="4" t="s">
        <v>352</v>
      </c>
      <c r="Y99" s="90" t="s">
        <v>528</v>
      </c>
      <c r="Z99" s="4" t="s">
        <v>1514</v>
      </c>
      <c r="AA99" s="54" t="s">
        <v>16501</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15533</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90">
        <v>3</v>
      </c>
      <c r="O100" s="4" t="s">
        <v>153</v>
      </c>
      <c r="P100" s="90">
        <v>2</v>
      </c>
      <c r="Q100" s="4" t="s">
        <v>218</v>
      </c>
      <c r="R100" s="90">
        <v>16</v>
      </c>
      <c r="S100" s="4" t="s">
        <v>31</v>
      </c>
      <c r="T100" s="68" t="str">
        <f t="shared" si="1"/>
        <v>16. Paz, justicia e instituciones sólidas</v>
      </c>
      <c r="U100" s="90" t="s">
        <v>497</v>
      </c>
      <c r="V100" s="4" t="s">
        <v>34</v>
      </c>
      <c r="W100" s="90" t="s">
        <v>528</v>
      </c>
      <c r="X100" s="4" t="s">
        <v>37</v>
      </c>
      <c r="Y100" s="90"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15542</v>
      </c>
      <c r="B101" s="3" t="s">
        <v>1877</v>
      </c>
      <c r="C101" s="4" t="s">
        <v>1878</v>
      </c>
      <c r="D101" s="4" t="s">
        <v>2043</v>
      </c>
      <c r="E101" s="4" t="s">
        <v>1880</v>
      </c>
      <c r="F101" s="4" t="s">
        <v>1881</v>
      </c>
      <c r="G101" s="4" t="s">
        <v>2044</v>
      </c>
      <c r="H101" s="3" t="s">
        <v>345</v>
      </c>
      <c r="I101" s="4" t="s">
        <v>346</v>
      </c>
      <c r="J101" s="4" t="s">
        <v>347</v>
      </c>
      <c r="K101" s="5" t="s">
        <v>2045</v>
      </c>
      <c r="L101" s="6">
        <v>1</v>
      </c>
      <c r="M101" s="5" t="s">
        <v>125</v>
      </c>
      <c r="N101" s="90">
        <v>6</v>
      </c>
      <c r="O101" s="4" t="s">
        <v>135</v>
      </c>
      <c r="P101" s="90" t="s">
        <v>497</v>
      </c>
      <c r="Q101" s="4" t="s">
        <v>167</v>
      </c>
      <c r="R101" s="90">
        <v>10</v>
      </c>
      <c r="S101" s="4" t="s">
        <v>286</v>
      </c>
      <c r="T101" s="68" t="str">
        <f t="shared" si="1"/>
        <v xml:space="preserve">10. Reducción de las desigualdades </v>
      </c>
      <c r="U101" s="90" t="s">
        <v>349</v>
      </c>
      <c r="V101" s="4" t="s">
        <v>350</v>
      </c>
      <c r="W101" s="90" t="s">
        <v>351</v>
      </c>
      <c r="X101" s="4" t="s">
        <v>352</v>
      </c>
      <c r="Y101" s="90"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15543</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90">
        <v>6</v>
      </c>
      <c r="O102" s="5" t="s">
        <v>135</v>
      </c>
      <c r="P102" s="90">
        <v>0</v>
      </c>
      <c r="Q102" s="5" t="s">
        <v>135</v>
      </c>
      <c r="R102" s="90">
        <v>10</v>
      </c>
      <c r="S102" s="4" t="s">
        <v>286</v>
      </c>
      <c r="T102" s="68" t="str">
        <f t="shared" si="1"/>
        <v xml:space="preserve">10. Reducción de las desigualdades </v>
      </c>
      <c r="U102" s="90" t="s">
        <v>349</v>
      </c>
      <c r="V102" s="4" t="s">
        <v>350</v>
      </c>
      <c r="W102" s="90" t="s">
        <v>351</v>
      </c>
      <c r="X102" s="4" t="s">
        <v>352</v>
      </c>
      <c r="Y102" s="90"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15534</v>
      </c>
      <c r="B103" s="3" t="s">
        <v>1877</v>
      </c>
      <c r="C103" s="4" t="s">
        <v>1878</v>
      </c>
      <c r="D103" s="4" t="s">
        <v>1879</v>
      </c>
      <c r="E103" s="4" t="s">
        <v>1897</v>
      </c>
      <c r="F103" s="4" t="s">
        <v>1881</v>
      </c>
      <c r="G103" s="4" t="s">
        <v>1882</v>
      </c>
      <c r="H103" s="3" t="s">
        <v>946</v>
      </c>
      <c r="I103" s="4" t="s">
        <v>947</v>
      </c>
      <c r="J103" s="4" t="s">
        <v>1898</v>
      </c>
      <c r="K103" s="5" t="s">
        <v>1899</v>
      </c>
      <c r="L103" s="6">
        <v>2</v>
      </c>
      <c r="M103" s="5" t="s">
        <v>22</v>
      </c>
      <c r="N103" s="90">
        <v>3</v>
      </c>
      <c r="O103" s="5" t="s">
        <v>138</v>
      </c>
      <c r="P103" s="90">
        <v>3</v>
      </c>
      <c r="Q103" s="5" t="s">
        <v>185</v>
      </c>
      <c r="R103" s="90">
        <v>11</v>
      </c>
      <c r="S103" s="4" t="s">
        <v>631</v>
      </c>
      <c r="T103" s="68" t="str">
        <f t="shared" si="1"/>
        <v>11. Ciudades y comunidades sostenibles</v>
      </c>
      <c r="U103" s="90" t="s">
        <v>349</v>
      </c>
      <c r="V103" s="4" t="s">
        <v>350</v>
      </c>
      <c r="W103" s="90" t="s">
        <v>497</v>
      </c>
      <c r="X103" s="4" t="s">
        <v>928</v>
      </c>
      <c r="Y103" s="90" t="s">
        <v>497</v>
      </c>
      <c r="Z103" s="4" t="s">
        <v>950</v>
      </c>
      <c r="AA103" s="54" t="s">
        <v>16490</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15535</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90">
        <v>2</v>
      </c>
      <c r="O104" s="4" t="s">
        <v>25</v>
      </c>
      <c r="P104" s="90">
        <v>2</v>
      </c>
      <c r="Q104" s="4" t="s">
        <v>180</v>
      </c>
      <c r="R104" s="90">
        <v>15</v>
      </c>
      <c r="S104" s="4" t="s">
        <v>927</v>
      </c>
      <c r="T104" s="68" t="str">
        <f t="shared" si="1"/>
        <v>15. Vida de ecosistemas terrestres</v>
      </c>
      <c r="U104" s="90" t="s">
        <v>349</v>
      </c>
      <c r="V104" s="4" t="s">
        <v>350</v>
      </c>
      <c r="W104" s="90" t="s">
        <v>349</v>
      </c>
      <c r="X104" s="4" t="s">
        <v>783</v>
      </c>
      <c r="Y104" s="90" t="s">
        <v>497</v>
      </c>
      <c r="Z104" s="4" t="s">
        <v>784</v>
      </c>
      <c r="AA104" s="54" t="s">
        <v>16482</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15536</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16482</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15537</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16482</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15538</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16475</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15539</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16521</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15540</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16476</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15541</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16476</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15544</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90">
        <v>3</v>
      </c>
      <c r="O111" s="5" t="s">
        <v>138</v>
      </c>
      <c r="P111" s="90">
        <v>4</v>
      </c>
      <c r="Q111" s="5" t="s">
        <v>186</v>
      </c>
      <c r="R111" s="90">
        <v>15</v>
      </c>
      <c r="S111" s="4" t="s">
        <v>927</v>
      </c>
      <c r="T111" s="68" t="str">
        <f t="shared" si="1"/>
        <v>15. Vida de ecosistemas terrestres</v>
      </c>
      <c r="U111" s="90" t="s">
        <v>349</v>
      </c>
      <c r="V111" s="4" t="s">
        <v>350</v>
      </c>
      <c r="W111" s="90" t="s">
        <v>497</v>
      </c>
      <c r="X111" s="4" t="s">
        <v>928</v>
      </c>
      <c r="Y111" s="90"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15553</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90">
        <v>3</v>
      </c>
      <c r="O112" s="4" t="s">
        <v>150</v>
      </c>
      <c r="P112" s="90">
        <v>1</v>
      </c>
      <c r="Q112" s="4" t="s">
        <v>209</v>
      </c>
      <c r="R112" s="90">
        <v>16</v>
      </c>
      <c r="S112" s="4" t="s">
        <v>31</v>
      </c>
      <c r="T112" s="68" t="str">
        <f t="shared" si="1"/>
        <v>16. Paz, justicia e instituciones sólidas</v>
      </c>
      <c r="U112" s="90" t="s">
        <v>497</v>
      </c>
      <c r="V112" s="4" t="s">
        <v>34</v>
      </c>
      <c r="W112" s="90" t="s">
        <v>3581</v>
      </c>
      <c r="X112" s="4" t="s">
        <v>235</v>
      </c>
      <c r="Y112" s="90" t="s">
        <v>349</v>
      </c>
      <c r="Z112" s="4" t="s">
        <v>236</v>
      </c>
      <c r="AA112" s="54" t="s">
        <v>16475</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15554</v>
      </c>
      <c r="B113" s="3" t="s">
        <v>2046</v>
      </c>
      <c r="C113" s="4" t="s">
        <v>2047</v>
      </c>
      <c r="D113" s="4" t="s">
        <v>2048</v>
      </c>
      <c r="E113" s="4" t="s">
        <v>2049</v>
      </c>
      <c r="F113" s="4" t="s">
        <v>2050</v>
      </c>
      <c r="G113" s="4" t="s">
        <v>2051</v>
      </c>
      <c r="H113" s="3" t="s">
        <v>248</v>
      </c>
      <c r="I113" s="4" t="s">
        <v>249</v>
      </c>
      <c r="J113" s="4" t="s">
        <v>2209</v>
      </c>
      <c r="K113" s="5" t="s">
        <v>2210</v>
      </c>
      <c r="L113" s="6">
        <v>2</v>
      </c>
      <c r="M113" s="5" t="s">
        <v>22</v>
      </c>
      <c r="N113" s="90">
        <v>2</v>
      </c>
      <c r="O113" s="5" t="s">
        <v>25</v>
      </c>
      <c r="P113" s="90">
        <v>2</v>
      </c>
      <c r="Q113" s="5" t="s">
        <v>180</v>
      </c>
      <c r="R113" s="90">
        <v>16</v>
      </c>
      <c r="S113" s="4" t="s">
        <v>31</v>
      </c>
      <c r="T113" s="68" t="str">
        <f t="shared" si="1"/>
        <v>16. Paz, justicia e instituciones sólidas</v>
      </c>
      <c r="U113" s="90" t="s">
        <v>349</v>
      </c>
      <c r="V113" s="4" t="s">
        <v>34</v>
      </c>
      <c r="W113" s="90" t="s">
        <v>351</v>
      </c>
      <c r="X113" s="4" t="s">
        <v>37</v>
      </c>
      <c r="Y113" s="90" t="s">
        <v>528</v>
      </c>
      <c r="Z113" s="4" t="s">
        <v>252</v>
      </c>
      <c r="AA113" s="54" t="s">
        <v>16501</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15555</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90">
        <v>5</v>
      </c>
      <c r="O114" s="4" t="s">
        <v>134</v>
      </c>
      <c r="P114" s="90">
        <v>0</v>
      </c>
      <c r="Q114" s="4" t="s">
        <v>134</v>
      </c>
      <c r="R114" s="90">
        <v>5</v>
      </c>
      <c r="S114" s="4" t="s">
        <v>268</v>
      </c>
      <c r="T114" s="68" t="str">
        <f t="shared" si="1"/>
        <v xml:space="preserve">5. Igualdad de género </v>
      </c>
      <c r="U114" s="90" t="s">
        <v>497</v>
      </c>
      <c r="V114" s="4" t="s">
        <v>34</v>
      </c>
      <c r="W114" s="90" t="s">
        <v>349</v>
      </c>
      <c r="X114" s="4" t="s">
        <v>269</v>
      </c>
      <c r="Y114" s="90" t="s">
        <v>840</v>
      </c>
      <c r="Z114" s="4" t="s">
        <v>270</v>
      </c>
      <c r="AA114" s="54" t="s">
        <v>16476</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15556</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90">
        <v>6</v>
      </c>
      <c r="O115" s="5" t="s">
        <v>135</v>
      </c>
      <c r="P115" s="90">
        <v>0</v>
      </c>
      <c r="Q115" s="5" t="s">
        <v>135</v>
      </c>
      <c r="R115" s="90">
        <v>10</v>
      </c>
      <c r="S115" s="4" t="s">
        <v>286</v>
      </c>
      <c r="T115" s="68" t="str">
        <f t="shared" si="1"/>
        <v xml:space="preserve">10. Reducción de las desigualdades </v>
      </c>
      <c r="U115" s="90" t="s">
        <v>497</v>
      </c>
      <c r="V115" s="4" t="s">
        <v>34</v>
      </c>
      <c r="W115" s="90" t="s">
        <v>349</v>
      </c>
      <c r="X115" s="4" t="s">
        <v>269</v>
      </c>
      <c r="Y115" s="90" t="s">
        <v>840</v>
      </c>
      <c r="Z115" s="4" t="s">
        <v>270</v>
      </c>
      <c r="AA115" s="54" t="s">
        <v>16476</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15557</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90">
        <v>3</v>
      </c>
      <c r="O116" s="4" t="s">
        <v>153</v>
      </c>
      <c r="P116" s="90">
        <v>2</v>
      </c>
      <c r="Q116" s="4" t="s">
        <v>218</v>
      </c>
      <c r="R116" s="90">
        <v>16</v>
      </c>
      <c r="S116" s="4" t="s">
        <v>31</v>
      </c>
      <c r="T116" s="68" t="str">
        <f t="shared" si="1"/>
        <v>16. Paz, justicia e instituciones sólidas</v>
      </c>
      <c r="U116" s="90" t="s">
        <v>497</v>
      </c>
      <c r="V116" s="4" t="s">
        <v>34</v>
      </c>
      <c r="W116" s="90" t="s">
        <v>528</v>
      </c>
      <c r="X116" s="4" t="s">
        <v>37</v>
      </c>
      <c r="Y116" s="90" t="s">
        <v>349</v>
      </c>
      <c r="Z116" s="4" t="s">
        <v>1685</v>
      </c>
      <c r="AA116" s="54" t="s">
        <v>16497</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15558</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90">
        <v>6</v>
      </c>
      <c r="O117" s="4" t="s">
        <v>135</v>
      </c>
      <c r="P117" s="90">
        <v>1</v>
      </c>
      <c r="Q117" s="4" t="s">
        <v>167</v>
      </c>
      <c r="R117" s="90">
        <v>10</v>
      </c>
      <c r="S117" s="4" t="s">
        <v>286</v>
      </c>
      <c r="T117" s="68" t="str">
        <f t="shared" si="1"/>
        <v xml:space="preserve">10. Reducción de las desigualdades </v>
      </c>
      <c r="U117" s="90" t="s">
        <v>349</v>
      </c>
      <c r="V117" s="4" t="s">
        <v>350</v>
      </c>
      <c r="W117" s="90" t="s">
        <v>351</v>
      </c>
      <c r="X117" s="4" t="s">
        <v>352</v>
      </c>
      <c r="Y117" s="90"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15559</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90">
        <v>6</v>
      </c>
      <c r="O118" s="5" t="s">
        <v>135</v>
      </c>
      <c r="P118" s="90">
        <v>0</v>
      </c>
      <c r="Q118" s="5" t="s">
        <v>1341</v>
      </c>
      <c r="R118" s="90">
        <v>10</v>
      </c>
      <c r="S118" s="4" t="s">
        <v>286</v>
      </c>
      <c r="T118" s="68" t="str">
        <f t="shared" si="1"/>
        <v xml:space="preserve">10. Reducción de las desigualdades </v>
      </c>
      <c r="U118" s="90" t="s">
        <v>349</v>
      </c>
      <c r="V118" s="4" t="s">
        <v>350</v>
      </c>
      <c r="W118" s="90" t="s">
        <v>351</v>
      </c>
      <c r="X118" s="4" t="s">
        <v>352</v>
      </c>
      <c r="Y118" s="90"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15545</v>
      </c>
      <c r="B119" s="3" t="s">
        <v>2046</v>
      </c>
      <c r="C119" s="4" t="s">
        <v>2047</v>
      </c>
      <c r="D119" s="4" t="s">
        <v>2048</v>
      </c>
      <c r="E119" s="4" t="s">
        <v>2049</v>
      </c>
      <c r="F119" s="4" t="s">
        <v>2050</v>
      </c>
      <c r="G119" s="4" t="s">
        <v>2051</v>
      </c>
      <c r="H119" s="3" t="s">
        <v>946</v>
      </c>
      <c r="I119" s="4" t="s">
        <v>947</v>
      </c>
      <c r="J119" s="4" t="s">
        <v>2052</v>
      </c>
      <c r="K119" s="5" t="s">
        <v>2053</v>
      </c>
      <c r="L119" s="6">
        <v>2</v>
      </c>
      <c r="M119" s="5" t="s">
        <v>22</v>
      </c>
      <c r="N119" s="90">
        <v>3</v>
      </c>
      <c r="O119" s="5" t="s">
        <v>138</v>
      </c>
      <c r="P119" s="90">
        <v>3</v>
      </c>
      <c r="Q119" s="5" t="s">
        <v>185</v>
      </c>
      <c r="R119" s="90">
        <v>11</v>
      </c>
      <c r="S119" s="4" t="s">
        <v>631</v>
      </c>
      <c r="T119" s="68" t="str">
        <f t="shared" si="1"/>
        <v>11. Ciudades y comunidades sostenibles</v>
      </c>
      <c r="U119" s="90" t="s">
        <v>349</v>
      </c>
      <c r="V119" s="4" t="s">
        <v>350</v>
      </c>
      <c r="W119" s="90" t="s">
        <v>497</v>
      </c>
      <c r="X119" s="4" t="s">
        <v>928</v>
      </c>
      <c r="Y119" s="90" t="s">
        <v>497</v>
      </c>
      <c r="Z119" s="4" t="s">
        <v>950</v>
      </c>
      <c r="AA119" s="54" t="s">
        <v>16490</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15546</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90">
        <v>2</v>
      </c>
      <c r="O120" s="4" t="s">
        <v>131</v>
      </c>
      <c r="P120" s="90">
        <v>4</v>
      </c>
      <c r="Q120" s="4" t="s">
        <v>164</v>
      </c>
      <c r="R120" s="90">
        <v>3</v>
      </c>
      <c r="S120" s="4" t="s">
        <v>972</v>
      </c>
      <c r="T120" s="68" t="str">
        <f t="shared" si="1"/>
        <v xml:space="preserve">3. Salud y bienestar </v>
      </c>
      <c r="U120" s="90" t="s">
        <v>349</v>
      </c>
      <c r="V120" s="4" t="s">
        <v>350</v>
      </c>
      <c r="W120" s="90" t="s">
        <v>528</v>
      </c>
      <c r="X120" s="4" t="s">
        <v>973</v>
      </c>
      <c r="Y120" s="90" t="s">
        <v>498</v>
      </c>
      <c r="Z120" s="4" t="s">
        <v>974</v>
      </c>
      <c r="AA120" s="54" t="s">
        <v>16491</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15547</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90">
        <v>3</v>
      </c>
      <c r="O121" s="5" t="s">
        <v>132</v>
      </c>
      <c r="P121" s="90">
        <v>1</v>
      </c>
      <c r="Q121" s="5" t="s">
        <v>1058</v>
      </c>
      <c r="R121" s="90">
        <v>11</v>
      </c>
      <c r="S121" s="4" t="s">
        <v>631</v>
      </c>
      <c r="T121" s="68" t="str">
        <f t="shared" si="1"/>
        <v>11. Ciudades y comunidades sostenibles</v>
      </c>
      <c r="U121" s="90" t="s">
        <v>349</v>
      </c>
      <c r="V121" s="4" t="s">
        <v>350</v>
      </c>
      <c r="W121" s="90" t="s">
        <v>840</v>
      </c>
      <c r="X121" s="4" t="s">
        <v>1039</v>
      </c>
      <c r="Y121" s="90" t="s">
        <v>497</v>
      </c>
      <c r="Z121" s="4" t="s">
        <v>1059</v>
      </c>
      <c r="AA121" s="54" t="s">
        <v>16495</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15548</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90">
        <v>4</v>
      </c>
      <c r="O122" s="4" t="s">
        <v>145</v>
      </c>
      <c r="P122" s="90">
        <v>0</v>
      </c>
      <c r="Q122" s="4" t="s">
        <v>145</v>
      </c>
      <c r="R122" s="90">
        <v>4</v>
      </c>
      <c r="S122" s="4" t="s">
        <v>1022</v>
      </c>
      <c r="T122" s="68" t="str">
        <f t="shared" si="1"/>
        <v>4. Educación de calidad</v>
      </c>
      <c r="U122" s="90" t="s">
        <v>349</v>
      </c>
      <c r="V122" s="4" t="s">
        <v>350</v>
      </c>
      <c r="W122" s="90" t="s">
        <v>840</v>
      </c>
      <c r="X122" s="4" t="s">
        <v>1039</v>
      </c>
      <c r="Y122" s="90" t="s">
        <v>349</v>
      </c>
      <c r="Z122" s="4" t="s">
        <v>1040</v>
      </c>
      <c r="AA122" s="54" t="s">
        <v>16494</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15549</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90">
        <v>3</v>
      </c>
      <c r="O123" s="5" t="s">
        <v>138</v>
      </c>
      <c r="P123" s="90">
        <v>2</v>
      </c>
      <c r="Q123" s="5" t="s">
        <v>184</v>
      </c>
      <c r="R123" s="90">
        <v>6</v>
      </c>
      <c r="S123" s="4" t="s">
        <v>1300</v>
      </c>
      <c r="T123" s="68" t="str">
        <f t="shared" si="1"/>
        <v xml:space="preserve">6. Agua limpia y saneamiento </v>
      </c>
      <c r="U123" s="90" t="s">
        <v>349</v>
      </c>
      <c r="V123" s="4" t="s">
        <v>350</v>
      </c>
      <c r="W123" s="90" t="s">
        <v>349</v>
      </c>
      <c r="X123" s="4" t="s">
        <v>783</v>
      </c>
      <c r="Y123" s="90" t="s">
        <v>528</v>
      </c>
      <c r="Z123" s="4" t="s">
        <v>1301</v>
      </c>
      <c r="AA123" s="54" t="s">
        <v>16486</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15550</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90">
        <v>2</v>
      </c>
      <c r="O124" s="4" t="s">
        <v>25</v>
      </c>
      <c r="P124" s="90">
        <v>1</v>
      </c>
      <c r="Q124" s="4" t="s">
        <v>28</v>
      </c>
      <c r="R124" s="90">
        <v>11</v>
      </c>
      <c r="S124" s="4" t="s">
        <v>631</v>
      </c>
      <c r="T124" s="68" t="str">
        <f t="shared" si="1"/>
        <v>11. Ciudades y comunidades sostenibles</v>
      </c>
      <c r="U124" s="90" t="s">
        <v>349</v>
      </c>
      <c r="V124" s="4" t="s">
        <v>350</v>
      </c>
      <c r="W124" s="90" t="s">
        <v>349</v>
      </c>
      <c r="X124" s="4" t="s">
        <v>783</v>
      </c>
      <c r="Y124" s="90" t="s">
        <v>497</v>
      </c>
      <c r="Z124" s="4" t="s">
        <v>784</v>
      </c>
      <c r="AA124" s="54" t="s">
        <v>16482</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15551</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90">
        <v>2</v>
      </c>
      <c r="O125" s="5" t="s">
        <v>25</v>
      </c>
      <c r="P125" s="90">
        <v>2</v>
      </c>
      <c r="Q125" s="5" t="s">
        <v>180</v>
      </c>
      <c r="R125" s="90">
        <v>11</v>
      </c>
      <c r="S125" s="4" t="s">
        <v>631</v>
      </c>
      <c r="T125" s="68" t="str">
        <f t="shared" si="1"/>
        <v>11. Ciudades y comunidades sostenibles</v>
      </c>
      <c r="U125" s="90" t="s">
        <v>349</v>
      </c>
      <c r="V125" s="4" t="s">
        <v>350</v>
      </c>
      <c r="W125" s="90" t="s">
        <v>349</v>
      </c>
      <c r="X125" s="4" t="s">
        <v>783</v>
      </c>
      <c r="Y125" s="90" t="s">
        <v>497</v>
      </c>
      <c r="Z125" s="4" t="s">
        <v>784</v>
      </c>
      <c r="AA125" s="54" t="s">
        <v>16482</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15552</v>
      </c>
      <c r="B126" s="3" t="s">
        <v>2046</v>
      </c>
      <c r="C126" s="4" t="s">
        <v>2047</v>
      </c>
      <c r="D126" s="4" t="s">
        <v>2048</v>
      </c>
      <c r="E126" s="4" t="s">
        <v>2049</v>
      </c>
      <c r="F126" s="4" t="s">
        <v>2050</v>
      </c>
      <c r="G126" s="4" t="s">
        <v>2051</v>
      </c>
      <c r="H126" s="3" t="s">
        <v>14</v>
      </c>
      <c r="I126" s="4" t="s">
        <v>16</v>
      </c>
      <c r="J126" s="4" t="s">
        <v>2187</v>
      </c>
      <c r="K126" s="5" t="s">
        <v>2188</v>
      </c>
      <c r="L126" s="6">
        <v>2</v>
      </c>
      <c r="M126" s="5" t="s">
        <v>22</v>
      </c>
      <c r="N126" s="90" t="s">
        <v>349</v>
      </c>
      <c r="O126" s="4" t="s">
        <v>25</v>
      </c>
      <c r="P126" s="90" t="s">
        <v>497</v>
      </c>
      <c r="Q126" s="4" t="s">
        <v>28</v>
      </c>
      <c r="R126" s="90" t="s">
        <v>1593</v>
      </c>
      <c r="S126" s="4" t="s">
        <v>286</v>
      </c>
      <c r="T126" s="68" t="str">
        <f t="shared" si="1"/>
        <v xml:space="preserve">10. Reducción de las desigualdades </v>
      </c>
      <c r="U126" s="90" t="s">
        <v>349</v>
      </c>
      <c r="V126" s="4" t="s">
        <v>34</v>
      </c>
      <c r="W126" s="90" t="s">
        <v>349</v>
      </c>
      <c r="X126" s="4" t="s">
        <v>269</v>
      </c>
      <c r="Y126" s="90" t="s">
        <v>497</v>
      </c>
      <c r="Z126" s="4" t="s">
        <v>1093</v>
      </c>
      <c r="AA126" s="54" t="s">
        <v>16482</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15560</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90">
        <v>1</v>
      </c>
      <c r="O127" s="5" t="s">
        <v>148</v>
      </c>
      <c r="P127" s="90">
        <v>11</v>
      </c>
      <c r="Q127" s="5" t="s">
        <v>201</v>
      </c>
      <c r="R127" s="90">
        <v>16</v>
      </c>
      <c r="S127" s="4" t="s">
        <v>31</v>
      </c>
      <c r="T127" s="68" t="str">
        <f t="shared" si="1"/>
        <v>16. Paz, justicia e instituciones sólidas</v>
      </c>
      <c r="U127" s="90" t="s">
        <v>497</v>
      </c>
      <c r="V127" s="4" t="s">
        <v>34</v>
      </c>
      <c r="W127" s="90" t="s">
        <v>3581</v>
      </c>
      <c r="X127" s="4" t="s">
        <v>235</v>
      </c>
      <c r="Y127" s="90" t="s">
        <v>497</v>
      </c>
      <c r="Z127" s="4" t="s">
        <v>902</v>
      </c>
      <c r="AA127" s="54" t="s">
        <v>16484</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15569</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90">
        <v>5</v>
      </c>
      <c r="O128" s="4" t="s">
        <v>134</v>
      </c>
      <c r="P128" s="90">
        <v>0</v>
      </c>
      <c r="Q128" s="4" t="s">
        <v>134</v>
      </c>
      <c r="R128" s="90">
        <v>5</v>
      </c>
      <c r="S128" s="4" t="s">
        <v>268</v>
      </c>
      <c r="T128" s="68" t="str">
        <f t="shared" si="1"/>
        <v xml:space="preserve">5. Igualdad de género </v>
      </c>
      <c r="U128" s="90" t="s">
        <v>497</v>
      </c>
      <c r="V128" s="4" t="s">
        <v>34</v>
      </c>
      <c r="W128" s="90" t="s">
        <v>349</v>
      </c>
      <c r="X128" s="4" t="s">
        <v>269</v>
      </c>
      <c r="Y128" s="90" t="s">
        <v>840</v>
      </c>
      <c r="Z128" s="4" t="s">
        <v>270</v>
      </c>
      <c r="AA128" s="54" t="s">
        <v>16476</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15570</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90">
        <v>6</v>
      </c>
      <c r="O129" s="5" t="s">
        <v>135</v>
      </c>
      <c r="P129" s="90">
        <v>0</v>
      </c>
      <c r="Q129" s="5" t="s">
        <v>135</v>
      </c>
      <c r="R129" s="90">
        <v>10</v>
      </c>
      <c r="S129" s="4" t="s">
        <v>286</v>
      </c>
      <c r="T129" s="68" t="str">
        <f t="shared" si="1"/>
        <v xml:space="preserve">10. Reducción de las desigualdades </v>
      </c>
      <c r="U129" s="90" t="s">
        <v>497</v>
      </c>
      <c r="V129" s="4" t="s">
        <v>34</v>
      </c>
      <c r="W129" s="90" t="s">
        <v>349</v>
      </c>
      <c r="X129" s="4" t="s">
        <v>269</v>
      </c>
      <c r="Y129" s="90" t="s">
        <v>840</v>
      </c>
      <c r="Z129" s="4" t="s">
        <v>270</v>
      </c>
      <c r="AA129" s="54" t="s">
        <v>16476</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15571</v>
      </c>
      <c r="B130" s="3" t="s">
        <v>2332</v>
      </c>
      <c r="C130" s="4" t="s">
        <v>2507</v>
      </c>
      <c r="D130" s="4" t="s">
        <v>2508</v>
      </c>
      <c r="E130" s="4" t="s">
        <v>2451</v>
      </c>
      <c r="F130" s="4" t="s">
        <v>2336</v>
      </c>
      <c r="G130" s="4" t="s">
        <v>2337</v>
      </c>
      <c r="H130" s="3" t="s">
        <v>345</v>
      </c>
      <c r="I130" s="4" t="s">
        <v>346</v>
      </c>
      <c r="J130" s="4" t="s">
        <v>347</v>
      </c>
      <c r="K130" s="5" t="s">
        <v>2509</v>
      </c>
      <c r="L130" s="6">
        <v>1</v>
      </c>
      <c r="M130" s="5" t="s">
        <v>125</v>
      </c>
      <c r="N130" s="90" t="s">
        <v>351</v>
      </c>
      <c r="O130" s="4" t="s">
        <v>135</v>
      </c>
      <c r="P130" s="90" t="s">
        <v>497</v>
      </c>
      <c r="Q130" s="4" t="s">
        <v>167</v>
      </c>
      <c r="R130" s="90" t="s">
        <v>1593</v>
      </c>
      <c r="S130" s="4" t="s">
        <v>286</v>
      </c>
      <c r="T130" s="68" t="str">
        <f t="shared" si="1"/>
        <v xml:space="preserve">10. Reducción de las desigualdades </v>
      </c>
      <c r="U130" s="90" t="s">
        <v>349</v>
      </c>
      <c r="V130" s="4" t="s">
        <v>350</v>
      </c>
      <c r="W130" s="90" t="s">
        <v>351</v>
      </c>
      <c r="X130" s="4" t="s">
        <v>352</v>
      </c>
      <c r="Y130" s="90"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15572</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90">
        <v>6</v>
      </c>
      <c r="O131" s="5" t="s">
        <v>135</v>
      </c>
      <c r="P131" s="90" t="s">
        <v>872</v>
      </c>
      <c r="Q131" s="5" t="s">
        <v>135</v>
      </c>
      <c r="R131" s="90">
        <v>10</v>
      </c>
      <c r="S131" s="4" t="s">
        <v>286</v>
      </c>
      <c r="T131" s="68" t="str">
        <f t="shared" si="1"/>
        <v xml:space="preserve">10. Reducción de las desigualdades </v>
      </c>
      <c r="U131" s="90" t="s">
        <v>349</v>
      </c>
      <c r="V131" s="4" t="s">
        <v>350</v>
      </c>
      <c r="W131" s="90" t="s">
        <v>351</v>
      </c>
      <c r="X131" s="4" t="s">
        <v>352</v>
      </c>
      <c r="Y131" s="90"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15561</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90">
        <v>3</v>
      </c>
      <c r="O132" s="4" t="s">
        <v>153</v>
      </c>
      <c r="P132" s="90">
        <v>2</v>
      </c>
      <c r="Q132" s="4" t="s">
        <v>218</v>
      </c>
      <c r="R132" s="90">
        <v>16</v>
      </c>
      <c r="S132" s="4" t="s">
        <v>31</v>
      </c>
      <c r="T132" s="68" t="str">
        <f t="shared" ref="T132:T195" si="2">R132&amp;". "&amp;S132</f>
        <v>16. Paz, justicia e instituciones sólidas</v>
      </c>
      <c r="U132" s="90" t="s">
        <v>497</v>
      </c>
      <c r="V132" s="4" t="s">
        <v>34</v>
      </c>
      <c r="W132" s="90" t="s">
        <v>528</v>
      </c>
      <c r="X132" s="4" t="s">
        <v>37</v>
      </c>
      <c r="Y132" s="90"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15562</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90">
        <v>6</v>
      </c>
      <c r="O133" s="4" t="s">
        <v>135</v>
      </c>
      <c r="P133" s="90">
        <v>8</v>
      </c>
      <c r="Q133" s="4" t="s">
        <v>172</v>
      </c>
      <c r="R133" s="90">
        <v>16</v>
      </c>
      <c r="S133" s="4" t="s">
        <v>31</v>
      </c>
      <c r="T133" s="68" t="str">
        <f t="shared" si="2"/>
        <v>16. Paz, justicia e instituciones sólidas</v>
      </c>
      <c r="U133" s="90" t="s">
        <v>349</v>
      </c>
      <c r="V133" s="4" t="s">
        <v>350</v>
      </c>
      <c r="W133" s="90" t="s">
        <v>351</v>
      </c>
      <c r="X133" s="4" t="s">
        <v>352</v>
      </c>
      <c r="Y133" s="90" t="s">
        <v>528</v>
      </c>
      <c r="Z133" s="4" t="s">
        <v>1514</v>
      </c>
      <c r="AA133" s="54" t="s">
        <v>16501</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15563</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90">
        <v>3</v>
      </c>
      <c r="O134" s="5" t="s">
        <v>132</v>
      </c>
      <c r="P134" s="90">
        <v>1</v>
      </c>
      <c r="Q134" s="5" t="s">
        <v>1058</v>
      </c>
      <c r="R134" s="90">
        <v>3</v>
      </c>
      <c r="S134" s="4" t="s">
        <v>972</v>
      </c>
      <c r="T134" s="68" t="str">
        <f t="shared" si="2"/>
        <v xml:space="preserve">3. Salud y bienestar </v>
      </c>
      <c r="U134" s="90" t="s">
        <v>349</v>
      </c>
      <c r="V134" s="4" t="s">
        <v>350</v>
      </c>
      <c r="W134" s="90" t="s">
        <v>840</v>
      </c>
      <c r="X134" s="4" t="s">
        <v>1039</v>
      </c>
      <c r="Y134" s="90" t="s">
        <v>497</v>
      </c>
      <c r="Z134" s="4" t="s">
        <v>1059</v>
      </c>
      <c r="AA134" s="54" t="s">
        <v>16495</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15564</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90">
        <v>3</v>
      </c>
      <c r="O135" s="4" t="s">
        <v>138</v>
      </c>
      <c r="P135" s="90">
        <v>2</v>
      </c>
      <c r="Q135" s="4" t="s">
        <v>184</v>
      </c>
      <c r="R135" s="90">
        <v>6</v>
      </c>
      <c r="S135" s="4" t="s">
        <v>1300</v>
      </c>
      <c r="T135" s="68" t="str">
        <f t="shared" si="2"/>
        <v xml:space="preserve">6. Agua limpia y saneamiento </v>
      </c>
      <c r="U135" s="90" t="s">
        <v>349</v>
      </c>
      <c r="V135" s="4" t="s">
        <v>350</v>
      </c>
      <c r="W135" s="90" t="s">
        <v>349</v>
      </c>
      <c r="X135" s="4" t="s">
        <v>783</v>
      </c>
      <c r="Y135" s="90" t="s">
        <v>528</v>
      </c>
      <c r="Z135" s="4" t="s">
        <v>1301</v>
      </c>
      <c r="AA135" s="54" t="s">
        <v>16486</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15565</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90">
        <v>2</v>
      </c>
      <c r="O136" s="5" t="s">
        <v>25</v>
      </c>
      <c r="P136" s="90">
        <v>2</v>
      </c>
      <c r="Q136" s="5" t="s">
        <v>180</v>
      </c>
      <c r="R136" s="90">
        <v>11</v>
      </c>
      <c r="S136" s="4" t="s">
        <v>631</v>
      </c>
      <c r="T136" s="68" t="str">
        <f t="shared" si="2"/>
        <v>11. Ciudades y comunidades sostenibles</v>
      </c>
      <c r="U136" s="90" t="s">
        <v>349</v>
      </c>
      <c r="V136" s="4" t="s">
        <v>350</v>
      </c>
      <c r="W136" s="90" t="s">
        <v>349</v>
      </c>
      <c r="X136" s="4" t="s">
        <v>783</v>
      </c>
      <c r="Y136" s="90" t="s">
        <v>497</v>
      </c>
      <c r="Z136" s="4" t="s">
        <v>784</v>
      </c>
      <c r="AA136" s="54" t="s">
        <v>16482</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15566</v>
      </c>
      <c r="B137" s="3" t="s">
        <v>2332</v>
      </c>
      <c r="C137" s="4" t="s">
        <v>2333</v>
      </c>
      <c r="D137" s="4" t="s">
        <v>2334</v>
      </c>
      <c r="E137" s="4" t="s">
        <v>2335</v>
      </c>
      <c r="F137" s="4" t="s">
        <v>2336</v>
      </c>
      <c r="G137" s="4" t="s">
        <v>2366</v>
      </c>
      <c r="H137" s="3" t="s">
        <v>14</v>
      </c>
      <c r="I137" s="4" t="s">
        <v>16</v>
      </c>
      <c r="J137" s="4" t="s">
        <v>2390</v>
      </c>
      <c r="K137" s="5" t="s">
        <v>2416</v>
      </c>
      <c r="L137" s="6">
        <v>2</v>
      </c>
      <c r="M137" s="5" t="s">
        <v>22</v>
      </c>
      <c r="N137" s="90" t="s">
        <v>349</v>
      </c>
      <c r="O137" s="4" t="s">
        <v>25</v>
      </c>
      <c r="P137" s="90" t="s">
        <v>497</v>
      </c>
      <c r="Q137" s="4" t="s">
        <v>28</v>
      </c>
      <c r="R137" s="90" t="s">
        <v>1593</v>
      </c>
      <c r="S137" s="4" t="s">
        <v>286</v>
      </c>
      <c r="T137" s="68" t="str">
        <f t="shared" si="2"/>
        <v xml:space="preserve">10. Reducción de las desigualdades </v>
      </c>
      <c r="U137" s="90" t="s">
        <v>349</v>
      </c>
      <c r="V137" s="4" t="s">
        <v>34</v>
      </c>
      <c r="W137" s="90" t="s">
        <v>349</v>
      </c>
      <c r="X137" s="4" t="s">
        <v>269</v>
      </c>
      <c r="Y137" s="90" t="s">
        <v>497</v>
      </c>
      <c r="Z137" s="4" t="s">
        <v>1093</v>
      </c>
      <c r="AA137" s="54" t="s">
        <v>16482</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15567</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90">
        <v>3</v>
      </c>
      <c r="O138" s="5" t="s">
        <v>150</v>
      </c>
      <c r="P138" s="90">
        <v>1</v>
      </c>
      <c r="Q138" s="5" t="s">
        <v>209</v>
      </c>
      <c r="R138" s="90">
        <v>16</v>
      </c>
      <c r="S138" s="4" t="s">
        <v>31</v>
      </c>
      <c r="T138" s="68" t="str">
        <f t="shared" si="2"/>
        <v>16. Paz, justicia e instituciones sólidas</v>
      </c>
      <c r="U138" s="90" t="s">
        <v>497</v>
      </c>
      <c r="V138" s="4" t="s">
        <v>34</v>
      </c>
      <c r="W138" s="90" t="s">
        <v>3581</v>
      </c>
      <c r="X138" s="4" t="s">
        <v>235</v>
      </c>
      <c r="Y138" s="90" t="s">
        <v>349</v>
      </c>
      <c r="Z138" s="4" t="s">
        <v>236</v>
      </c>
      <c r="AA138" s="54" t="s">
        <v>16475</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15568</v>
      </c>
      <c r="B139" s="3" t="s">
        <v>2332</v>
      </c>
      <c r="C139" s="4" t="s">
        <v>2333</v>
      </c>
      <c r="D139" s="4" t="s">
        <v>2334</v>
      </c>
      <c r="E139" s="4" t="s">
        <v>2335</v>
      </c>
      <c r="F139" s="4" t="s">
        <v>2336</v>
      </c>
      <c r="G139" s="4" t="s">
        <v>2389</v>
      </c>
      <c r="H139" s="3" t="s">
        <v>248</v>
      </c>
      <c r="I139" s="4" t="s">
        <v>249</v>
      </c>
      <c r="J139" s="4" t="s">
        <v>2390</v>
      </c>
      <c r="K139" s="5" t="s">
        <v>2391</v>
      </c>
      <c r="L139" s="6">
        <v>2</v>
      </c>
      <c r="M139" s="5" t="s">
        <v>22</v>
      </c>
      <c r="N139" s="90">
        <v>2</v>
      </c>
      <c r="O139" s="4" t="s">
        <v>25</v>
      </c>
      <c r="P139" s="90">
        <v>2</v>
      </c>
      <c r="Q139" s="4" t="s">
        <v>180</v>
      </c>
      <c r="R139" s="90">
        <v>16</v>
      </c>
      <c r="S139" s="4" t="s">
        <v>31</v>
      </c>
      <c r="T139" s="68" t="str">
        <f t="shared" si="2"/>
        <v>16. Paz, justicia e instituciones sólidas</v>
      </c>
      <c r="U139" s="90" t="s">
        <v>349</v>
      </c>
      <c r="V139" s="4" t="s">
        <v>34</v>
      </c>
      <c r="W139" s="90" t="s">
        <v>351</v>
      </c>
      <c r="X139" s="4" t="s">
        <v>37</v>
      </c>
      <c r="Y139" s="90" t="s">
        <v>528</v>
      </c>
      <c r="Z139" s="4" t="s">
        <v>252</v>
      </c>
      <c r="AA139" s="54" t="s">
        <v>16501</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15573</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90">
        <v>2</v>
      </c>
      <c r="O140" s="4" t="s">
        <v>25</v>
      </c>
      <c r="P140" s="90">
        <v>2</v>
      </c>
      <c r="Q140" s="4" t="s">
        <v>180</v>
      </c>
      <c r="R140" s="90">
        <v>11</v>
      </c>
      <c r="S140" s="4" t="s">
        <v>631</v>
      </c>
      <c r="T140" s="68" t="str">
        <f t="shared" si="2"/>
        <v>11. Ciudades y comunidades sostenibles</v>
      </c>
      <c r="U140" s="90" t="s">
        <v>349</v>
      </c>
      <c r="V140" s="4" t="s">
        <v>350</v>
      </c>
      <c r="W140" s="90" t="s">
        <v>349</v>
      </c>
      <c r="X140" s="4" t="s">
        <v>783</v>
      </c>
      <c r="Y140" s="90" t="s">
        <v>497</v>
      </c>
      <c r="Z140" s="4" t="s">
        <v>784</v>
      </c>
      <c r="AA140" s="54" t="s">
        <v>16482</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15582</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90">
        <v>3</v>
      </c>
      <c r="O141" s="5" t="s">
        <v>150</v>
      </c>
      <c r="P141" s="90">
        <v>1</v>
      </c>
      <c r="Q141" s="5" t="s">
        <v>209</v>
      </c>
      <c r="R141" s="90">
        <v>16</v>
      </c>
      <c r="S141" s="4" t="s">
        <v>31</v>
      </c>
      <c r="T141" s="68" t="str">
        <f t="shared" si="2"/>
        <v>16. Paz, justicia e instituciones sólidas</v>
      </c>
      <c r="U141" s="90" t="s">
        <v>497</v>
      </c>
      <c r="V141" s="4" t="s">
        <v>34</v>
      </c>
      <c r="W141" s="90" t="s">
        <v>3581</v>
      </c>
      <c r="X141" s="4" t="s">
        <v>235</v>
      </c>
      <c r="Y141" s="90" t="s">
        <v>349</v>
      </c>
      <c r="Z141" s="4" t="s">
        <v>236</v>
      </c>
      <c r="AA141" s="54" t="s">
        <v>16475</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15583</v>
      </c>
      <c r="B142" s="3" t="s">
        <v>2511</v>
      </c>
      <c r="C142" s="4" t="s">
        <v>2512</v>
      </c>
      <c r="D142" s="4" t="s">
        <v>2539</v>
      </c>
      <c r="E142" s="4" t="s">
        <v>2514</v>
      </c>
      <c r="F142" s="4" t="s">
        <v>2515</v>
      </c>
      <c r="G142" s="4" t="s">
        <v>2516</v>
      </c>
      <c r="H142" s="3" t="s">
        <v>248</v>
      </c>
      <c r="I142" s="4" t="s">
        <v>249</v>
      </c>
      <c r="J142" s="4" t="s">
        <v>2643</v>
      </c>
      <c r="K142" s="5" t="s">
        <v>2644</v>
      </c>
      <c r="L142" s="6">
        <v>2</v>
      </c>
      <c r="M142" s="5" t="s">
        <v>22</v>
      </c>
      <c r="N142" s="90">
        <v>2</v>
      </c>
      <c r="O142" s="4" t="s">
        <v>25</v>
      </c>
      <c r="P142" s="90">
        <v>2</v>
      </c>
      <c r="Q142" s="4" t="s">
        <v>180</v>
      </c>
      <c r="R142" s="90">
        <v>16</v>
      </c>
      <c r="S142" s="4" t="s">
        <v>31</v>
      </c>
      <c r="T142" s="68" t="str">
        <f t="shared" si="2"/>
        <v>16. Paz, justicia e instituciones sólidas</v>
      </c>
      <c r="U142" s="90" t="s">
        <v>349</v>
      </c>
      <c r="V142" s="4" t="s">
        <v>34</v>
      </c>
      <c r="W142" s="90" t="s">
        <v>528</v>
      </c>
      <c r="X142" s="4" t="s">
        <v>37</v>
      </c>
      <c r="Y142" s="90" t="s">
        <v>349</v>
      </c>
      <c r="Z142" s="4" t="s">
        <v>252</v>
      </c>
      <c r="AA142" s="54" t="s">
        <v>16521</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15584</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90">
        <v>5</v>
      </c>
      <c r="O143" s="5" t="s">
        <v>134</v>
      </c>
      <c r="P143" s="90">
        <v>0</v>
      </c>
      <c r="Q143" s="5" t="s">
        <v>134</v>
      </c>
      <c r="R143" s="90">
        <v>5</v>
      </c>
      <c r="S143" s="4" t="s">
        <v>268</v>
      </c>
      <c r="T143" s="68" t="str">
        <f t="shared" si="2"/>
        <v xml:space="preserve">5. Igualdad de género </v>
      </c>
      <c r="U143" s="90" t="s">
        <v>497</v>
      </c>
      <c r="V143" s="4" t="s">
        <v>34</v>
      </c>
      <c r="W143" s="90" t="s">
        <v>349</v>
      </c>
      <c r="X143" s="4" t="s">
        <v>269</v>
      </c>
      <c r="Y143" s="90" t="s">
        <v>840</v>
      </c>
      <c r="Z143" s="4" t="s">
        <v>270</v>
      </c>
      <c r="AA143" s="54" t="s">
        <v>16476</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15585</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90">
        <v>6</v>
      </c>
      <c r="O144" s="4" t="s">
        <v>135</v>
      </c>
      <c r="P144" s="90">
        <v>0</v>
      </c>
      <c r="Q144" s="4" t="s">
        <v>135</v>
      </c>
      <c r="R144" s="90">
        <v>10</v>
      </c>
      <c r="S144" s="4" t="s">
        <v>286</v>
      </c>
      <c r="T144" s="68" t="str">
        <f t="shared" si="2"/>
        <v xml:space="preserve">10. Reducción de las desigualdades </v>
      </c>
      <c r="U144" s="90" t="s">
        <v>497</v>
      </c>
      <c r="V144" s="4" t="s">
        <v>34</v>
      </c>
      <c r="W144" s="90" t="s">
        <v>349</v>
      </c>
      <c r="X144" s="4" t="s">
        <v>269</v>
      </c>
      <c r="Y144" s="90" t="s">
        <v>840</v>
      </c>
      <c r="Z144" s="4" t="s">
        <v>270</v>
      </c>
      <c r="AA144" s="54" t="s">
        <v>16476</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15586</v>
      </c>
      <c r="B145" s="3" t="s">
        <v>2511</v>
      </c>
      <c r="C145" s="4" t="s">
        <v>2835</v>
      </c>
      <c r="D145" s="4" t="s">
        <v>2836</v>
      </c>
      <c r="E145" s="4" t="s">
        <v>2514</v>
      </c>
      <c r="F145" s="4" t="s">
        <v>2515</v>
      </c>
      <c r="G145" s="4" t="s">
        <v>2516</v>
      </c>
      <c r="H145" s="3" t="s">
        <v>345</v>
      </c>
      <c r="I145" s="4" t="s">
        <v>346</v>
      </c>
      <c r="J145" s="4" t="s">
        <v>347</v>
      </c>
      <c r="K145" s="5" t="s">
        <v>2837</v>
      </c>
      <c r="L145" s="6">
        <v>1</v>
      </c>
      <c r="M145" s="5" t="s">
        <v>125</v>
      </c>
      <c r="N145" s="90" t="s">
        <v>351</v>
      </c>
      <c r="O145" s="5" t="s">
        <v>135</v>
      </c>
      <c r="P145" s="90" t="s">
        <v>497</v>
      </c>
      <c r="Q145" s="5" t="s">
        <v>167</v>
      </c>
      <c r="R145" s="90" t="s">
        <v>1593</v>
      </c>
      <c r="S145" s="4" t="s">
        <v>286</v>
      </c>
      <c r="T145" s="68" t="str">
        <f t="shared" si="2"/>
        <v xml:space="preserve">10. Reducción de las desigualdades </v>
      </c>
      <c r="U145" s="90" t="s">
        <v>349</v>
      </c>
      <c r="V145" s="4" t="s">
        <v>350</v>
      </c>
      <c r="W145" s="90" t="s">
        <v>351</v>
      </c>
      <c r="X145" s="4" t="s">
        <v>352</v>
      </c>
      <c r="Y145" s="90"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15587</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90" t="s">
        <v>528</v>
      </c>
      <c r="O146" s="5" t="s">
        <v>153</v>
      </c>
      <c r="P146" s="90" t="s">
        <v>349</v>
      </c>
      <c r="Q146" s="5" t="s">
        <v>218</v>
      </c>
      <c r="R146" s="90">
        <v>16</v>
      </c>
      <c r="S146" s="4" t="s">
        <v>31</v>
      </c>
      <c r="T146" s="68" t="str">
        <f t="shared" si="2"/>
        <v>16. Paz, justicia e instituciones sólidas</v>
      </c>
      <c r="U146" s="90" t="s">
        <v>497</v>
      </c>
      <c r="V146" s="4" t="s">
        <v>34</v>
      </c>
      <c r="W146" s="90" t="s">
        <v>528</v>
      </c>
      <c r="X146" s="4" t="s">
        <v>37</v>
      </c>
      <c r="Y146" s="90" t="s">
        <v>349</v>
      </c>
      <c r="Z146" s="4" t="s">
        <v>1685</v>
      </c>
      <c r="AA146" s="54" t="s">
        <v>16497</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15588</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90">
        <v>3</v>
      </c>
      <c r="O147" s="4" t="s">
        <v>132</v>
      </c>
      <c r="P147" s="90">
        <v>1</v>
      </c>
      <c r="Q147" s="4" t="s">
        <v>1058</v>
      </c>
      <c r="R147" s="90">
        <v>3</v>
      </c>
      <c r="S147" s="4" t="s">
        <v>972</v>
      </c>
      <c r="T147" s="68" t="str">
        <f t="shared" si="2"/>
        <v xml:space="preserve">3. Salud y bienestar </v>
      </c>
      <c r="U147" s="90" t="s">
        <v>349</v>
      </c>
      <c r="V147" s="4" t="s">
        <v>350</v>
      </c>
      <c r="W147" s="90" t="s">
        <v>840</v>
      </c>
      <c r="X147" s="4" t="s">
        <v>1039</v>
      </c>
      <c r="Y147" s="90" t="s">
        <v>497</v>
      </c>
      <c r="Z147" s="4" t="s">
        <v>1059</v>
      </c>
      <c r="AA147" s="54" t="s">
        <v>16495</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15589</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90">
        <v>1</v>
      </c>
      <c r="O148" s="5" t="s">
        <v>137</v>
      </c>
      <c r="P148" s="90">
        <v>7</v>
      </c>
      <c r="Q148" s="5" t="s">
        <v>179</v>
      </c>
      <c r="R148" s="90">
        <v>8</v>
      </c>
      <c r="S148" s="4" t="s">
        <v>1854</v>
      </c>
      <c r="T148" s="68" t="str">
        <f t="shared" si="2"/>
        <v>8. Trabajo decente y crecimiento económico</v>
      </c>
      <c r="U148" s="90" t="s">
        <v>349</v>
      </c>
      <c r="V148" s="4" t="s">
        <v>350</v>
      </c>
      <c r="W148" s="90" t="s">
        <v>351</v>
      </c>
      <c r="X148" s="4" t="s">
        <v>352</v>
      </c>
      <c r="Y148" s="90"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15590</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351</v>
      </c>
      <c r="X149" s="4" t="s">
        <v>352</v>
      </c>
      <c r="Y149" s="90" t="s">
        <v>3581</v>
      </c>
      <c r="Z149" s="4" t="s">
        <v>2585</v>
      </c>
      <c r="AA149" s="54" t="s">
        <v>16502</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15591</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90">
        <v>6</v>
      </c>
      <c r="O150" s="5" t="s">
        <v>135</v>
      </c>
      <c r="P150" s="90">
        <v>4</v>
      </c>
      <c r="Q150" s="5" t="s">
        <v>170</v>
      </c>
      <c r="R150" s="90">
        <v>3</v>
      </c>
      <c r="S150" s="4" t="s">
        <v>972</v>
      </c>
      <c r="T150" s="68" t="str">
        <f t="shared" si="2"/>
        <v xml:space="preserve">3. Salud y bienestar </v>
      </c>
      <c r="U150" s="90" t="s">
        <v>349</v>
      </c>
      <c r="V150" s="4" t="s">
        <v>350</v>
      </c>
      <c r="W150" s="90" t="s">
        <v>351</v>
      </c>
      <c r="X150" s="4" t="s">
        <v>352</v>
      </c>
      <c r="Y150" s="90" t="s">
        <v>497</v>
      </c>
      <c r="Z150" s="4" t="s">
        <v>1535</v>
      </c>
      <c r="AA150" s="54" t="s">
        <v>16496</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15574</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90">
        <v>1</v>
      </c>
      <c r="O151" s="5" t="s">
        <v>148</v>
      </c>
      <c r="P151" s="90">
        <v>12</v>
      </c>
      <c r="Q151" s="5" t="s">
        <v>202</v>
      </c>
      <c r="R151" s="90">
        <v>16</v>
      </c>
      <c r="S151" s="4" t="s">
        <v>31</v>
      </c>
      <c r="T151" s="68" t="str">
        <f t="shared" si="2"/>
        <v>16. Paz, justicia e instituciones sólidas</v>
      </c>
      <c r="U151" s="90" t="s">
        <v>497</v>
      </c>
      <c r="V151" s="4" t="s">
        <v>34</v>
      </c>
      <c r="W151" s="90" t="s">
        <v>3581</v>
      </c>
      <c r="X151" s="4" t="s">
        <v>235</v>
      </c>
      <c r="Y151" s="90" t="s">
        <v>497</v>
      </c>
      <c r="Z151" s="4" t="s">
        <v>902</v>
      </c>
      <c r="AA151" s="54" t="s">
        <v>16484</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15592</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90">
        <v>5</v>
      </c>
      <c r="O152" s="4" t="s">
        <v>134</v>
      </c>
      <c r="P152" s="90">
        <v>0</v>
      </c>
      <c r="Q152" s="4" t="s">
        <v>134</v>
      </c>
      <c r="R152" s="90">
        <v>5</v>
      </c>
      <c r="S152" s="4" t="s">
        <v>268</v>
      </c>
      <c r="T152" s="68" t="str">
        <f t="shared" si="2"/>
        <v xml:space="preserve">5. Igualdad de género </v>
      </c>
      <c r="U152" s="90" t="s">
        <v>349</v>
      </c>
      <c r="V152" s="4" t="s">
        <v>350</v>
      </c>
      <c r="W152" s="90" t="s">
        <v>351</v>
      </c>
      <c r="X152" s="4" t="s">
        <v>352</v>
      </c>
      <c r="Y152" s="90" t="s">
        <v>840</v>
      </c>
      <c r="Z152" s="4" t="s">
        <v>2567</v>
      </c>
      <c r="AA152" s="54" t="s">
        <v>16503</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15593</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90">
        <v>1</v>
      </c>
      <c r="O153" s="5" t="s">
        <v>142</v>
      </c>
      <c r="P153" s="90">
        <v>0</v>
      </c>
      <c r="Q153" s="5" t="s">
        <v>142</v>
      </c>
      <c r="R153" s="90">
        <v>10</v>
      </c>
      <c r="S153" s="4" t="s">
        <v>286</v>
      </c>
      <c r="T153" s="68" t="str">
        <f t="shared" si="2"/>
        <v xml:space="preserve">10. Reducción de las desigualdades </v>
      </c>
      <c r="U153" s="90" t="s">
        <v>349</v>
      </c>
      <c r="V153" s="4" t="s">
        <v>350</v>
      </c>
      <c r="W153" s="90" t="s">
        <v>840</v>
      </c>
      <c r="X153" s="4" t="s">
        <v>1039</v>
      </c>
      <c r="Y153" s="90" t="s">
        <v>349</v>
      </c>
      <c r="Z153" s="4" t="s">
        <v>1040</v>
      </c>
      <c r="AA153" s="54" t="s">
        <v>16494</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15594</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90">
        <v>6</v>
      </c>
      <c r="O154" s="4" t="s">
        <v>135</v>
      </c>
      <c r="P154" s="90">
        <v>5</v>
      </c>
      <c r="Q154" s="4" t="s">
        <v>2544</v>
      </c>
      <c r="R154" s="90">
        <v>3</v>
      </c>
      <c r="S154" s="4" t="s">
        <v>972</v>
      </c>
      <c r="T154" s="68" t="str">
        <f t="shared" si="2"/>
        <v xml:space="preserve">3. Salud y bienestar </v>
      </c>
      <c r="U154" s="90" t="s">
        <v>349</v>
      </c>
      <c r="V154" s="4" t="s">
        <v>350</v>
      </c>
      <c r="W154" s="90" t="s">
        <v>351</v>
      </c>
      <c r="X154" s="4" t="s">
        <v>352</v>
      </c>
      <c r="Y154" s="90"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15595</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90">
        <v>6</v>
      </c>
      <c r="O155" s="5" t="s">
        <v>135</v>
      </c>
      <c r="P155" s="90" t="s">
        <v>872</v>
      </c>
      <c r="Q155" s="5" t="s">
        <v>135</v>
      </c>
      <c r="R155" s="90" t="s">
        <v>1593</v>
      </c>
      <c r="S155" s="4" t="s">
        <v>286</v>
      </c>
      <c r="T155" s="68" t="str">
        <f t="shared" si="2"/>
        <v xml:space="preserve">10. Reducción de las desigualdades </v>
      </c>
      <c r="U155" s="90" t="s">
        <v>349</v>
      </c>
      <c r="V155" s="4" t="s">
        <v>350</v>
      </c>
      <c r="W155" s="90" t="s">
        <v>351</v>
      </c>
      <c r="X155" s="4" t="s">
        <v>352</v>
      </c>
      <c r="Y155" s="90"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15575</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90">
        <v>3</v>
      </c>
      <c r="O156" s="4" t="s">
        <v>153</v>
      </c>
      <c r="P156" s="90">
        <v>2</v>
      </c>
      <c r="Q156" s="4" t="s">
        <v>218</v>
      </c>
      <c r="R156" s="90">
        <v>16</v>
      </c>
      <c r="S156" s="4" t="s">
        <v>31</v>
      </c>
      <c r="T156" s="68" t="str">
        <f t="shared" si="2"/>
        <v>16. Paz, justicia e instituciones sólidas</v>
      </c>
      <c r="U156" s="90" t="s">
        <v>497</v>
      </c>
      <c r="V156" s="4" t="s">
        <v>34</v>
      </c>
      <c r="W156" s="90" t="s">
        <v>528</v>
      </c>
      <c r="X156" s="4" t="s">
        <v>37</v>
      </c>
      <c r="Y156" s="90"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15576</v>
      </c>
      <c r="B157" s="3" t="s">
        <v>2511</v>
      </c>
      <c r="C157" s="4" t="s">
        <v>2512</v>
      </c>
      <c r="D157" s="4" t="s">
        <v>2539</v>
      </c>
      <c r="E157" s="4" t="s">
        <v>2514</v>
      </c>
      <c r="F157" s="4" t="s">
        <v>2515</v>
      </c>
      <c r="G157" s="4" t="s">
        <v>2516</v>
      </c>
      <c r="H157" s="3" t="s">
        <v>946</v>
      </c>
      <c r="I157" s="4" t="s">
        <v>947</v>
      </c>
      <c r="J157" s="4" t="s">
        <v>2770</v>
      </c>
      <c r="K157" s="5" t="s">
        <v>2771</v>
      </c>
      <c r="L157" s="6">
        <v>2</v>
      </c>
      <c r="M157" s="5" t="s">
        <v>22</v>
      </c>
      <c r="N157" s="90">
        <v>3</v>
      </c>
      <c r="O157" s="5" t="s">
        <v>138</v>
      </c>
      <c r="P157" s="90">
        <v>3</v>
      </c>
      <c r="Q157" s="5" t="s">
        <v>185</v>
      </c>
      <c r="R157" s="90">
        <v>11</v>
      </c>
      <c r="S157" s="4" t="s">
        <v>631</v>
      </c>
      <c r="T157" s="68" t="str">
        <f t="shared" si="2"/>
        <v>11. Ciudades y comunidades sostenibles</v>
      </c>
      <c r="U157" s="90" t="s">
        <v>349</v>
      </c>
      <c r="V157" s="4" t="s">
        <v>350</v>
      </c>
      <c r="W157" s="90" t="s">
        <v>497</v>
      </c>
      <c r="X157" s="4" t="s">
        <v>928</v>
      </c>
      <c r="Y157" s="90" t="s">
        <v>497</v>
      </c>
      <c r="Z157" s="4" t="s">
        <v>950</v>
      </c>
      <c r="AA157" s="54" t="s">
        <v>16490</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15577</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90">
        <v>3</v>
      </c>
      <c r="O158" s="4" t="s">
        <v>138</v>
      </c>
      <c r="P158" s="90">
        <v>4</v>
      </c>
      <c r="Q158" s="4" t="s">
        <v>186</v>
      </c>
      <c r="R158" s="90" t="s">
        <v>2754</v>
      </c>
      <c r="S158" s="4" t="s">
        <v>927</v>
      </c>
      <c r="T158" s="68" t="str">
        <f t="shared" si="2"/>
        <v>15. Vida de ecosistemas terrestres</v>
      </c>
      <c r="U158" s="90" t="s">
        <v>349</v>
      </c>
      <c r="V158" s="4" t="s">
        <v>350</v>
      </c>
      <c r="W158" s="90" t="s">
        <v>497</v>
      </c>
      <c r="X158" s="4" t="s">
        <v>928</v>
      </c>
      <c r="Y158" s="90" t="s">
        <v>840</v>
      </c>
      <c r="Z158" s="4" t="s">
        <v>929</v>
      </c>
      <c r="AA158" s="54" t="s">
        <v>16489</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15578</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90">
        <v>4</v>
      </c>
      <c r="O159" s="5" t="s">
        <v>145</v>
      </c>
      <c r="P159" s="90">
        <v>0</v>
      </c>
      <c r="Q159" s="5" t="s">
        <v>145</v>
      </c>
      <c r="R159" s="90">
        <v>4</v>
      </c>
      <c r="S159" s="4" t="s">
        <v>1022</v>
      </c>
      <c r="T159" s="68" t="str">
        <f t="shared" si="2"/>
        <v>4. Educación de calidad</v>
      </c>
      <c r="U159" s="90" t="s">
        <v>349</v>
      </c>
      <c r="V159" s="4" t="s">
        <v>350</v>
      </c>
      <c r="W159" s="90" t="s">
        <v>840</v>
      </c>
      <c r="X159" s="4" t="s">
        <v>1039</v>
      </c>
      <c r="Y159" s="90" t="s">
        <v>349</v>
      </c>
      <c r="Z159" s="4" t="s">
        <v>1040</v>
      </c>
      <c r="AA159" s="54" t="s">
        <v>16494</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15579</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498</v>
      </c>
      <c r="X160" s="4" t="s">
        <v>693</v>
      </c>
      <c r="Y160" s="90" t="s">
        <v>497</v>
      </c>
      <c r="Z160" s="4" t="s">
        <v>1023</v>
      </c>
      <c r="AA160" s="54" t="s">
        <v>16492</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15580</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90">
        <v>2</v>
      </c>
      <c r="O161" s="5" t="s">
        <v>25</v>
      </c>
      <c r="P161" s="90">
        <v>2</v>
      </c>
      <c r="Q161" s="5" t="s">
        <v>180</v>
      </c>
      <c r="R161" s="90">
        <v>11</v>
      </c>
      <c r="S161" s="4" t="s">
        <v>631</v>
      </c>
      <c r="T161" s="68" t="str">
        <f t="shared" si="2"/>
        <v>11. Ciudades y comunidades sostenibles</v>
      </c>
      <c r="U161" s="90" t="s">
        <v>349</v>
      </c>
      <c r="V161" s="4" t="s">
        <v>350</v>
      </c>
      <c r="W161" s="90" t="s">
        <v>349</v>
      </c>
      <c r="X161" s="4" t="s">
        <v>783</v>
      </c>
      <c r="Y161" s="90" t="s">
        <v>497</v>
      </c>
      <c r="Z161" s="4" t="s">
        <v>784</v>
      </c>
      <c r="AA161" s="54" t="s">
        <v>16482</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15581</v>
      </c>
      <c r="B162" s="3" t="s">
        <v>2511</v>
      </c>
      <c r="C162" s="4" t="s">
        <v>2512</v>
      </c>
      <c r="D162" s="4" t="s">
        <v>2513</v>
      </c>
      <c r="E162" s="4" t="s">
        <v>2514</v>
      </c>
      <c r="F162" s="4" t="s">
        <v>2515</v>
      </c>
      <c r="G162" s="4" t="s">
        <v>2516</v>
      </c>
      <c r="H162" s="3" t="s">
        <v>14</v>
      </c>
      <c r="I162" s="4" t="s">
        <v>16</v>
      </c>
      <c r="J162" s="4" t="s">
        <v>2684</v>
      </c>
      <c r="K162" s="5" t="s">
        <v>2685</v>
      </c>
      <c r="L162" s="6">
        <v>2</v>
      </c>
      <c r="M162" s="5" t="s">
        <v>22</v>
      </c>
      <c r="N162" s="90" t="s">
        <v>349</v>
      </c>
      <c r="O162" s="4" t="s">
        <v>25</v>
      </c>
      <c r="P162" s="90" t="s">
        <v>497</v>
      </c>
      <c r="Q162" s="4" t="s">
        <v>28</v>
      </c>
      <c r="R162" s="90" t="s">
        <v>1593</v>
      </c>
      <c r="S162" s="4" t="s">
        <v>286</v>
      </c>
      <c r="T162" s="68" t="str">
        <f t="shared" si="2"/>
        <v xml:space="preserve">10. Reducción de las desigualdades </v>
      </c>
      <c r="U162" s="90" t="s">
        <v>497</v>
      </c>
      <c r="V162" s="4" t="s">
        <v>34</v>
      </c>
      <c r="W162" s="90" t="s">
        <v>349</v>
      </c>
      <c r="X162" s="4" t="s">
        <v>269</v>
      </c>
      <c r="Y162" s="90" t="s">
        <v>497</v>
      </c>
      <c r="Z162" s="4" t="s">
        <v>1093</v>
      </c>
      <c r="AA162" s="54" t="s">
        <v>16488</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15596</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90">
        <v>1</v>
      </c>
      <c r="O163" s="4" t="s">
        <v>148</v>
      </c>
      <c r="P163" s="90">
        <v>11</v>
      </c>
      <c r="Q163" s="4" t="s">
        <v>201</v>
      </c>
      <c r="R163" s="90">
        <v>16</v>
      </c>
      <c r="S163" s="4" t="s">
        <v>31</v>
      </c>
      <c r="T163" s="68" t="str">
        <f t="shared" si="2"/>
        <v>16. Paz, justicia e instituciones sólidas</v>
      </c>
      <c r="U163" s="90" t="s">
        <v>497</v>
      </c>
      <c r="V163" s="4" t="s">
        <v>34</v>
      </c>
      <c r="W163" s="90" t="s">
        <v>3581</v>
      </c>
      <c r="X163" s="4" t="s">
        <v>235</v>
      </c>
      <c r="Y163" s="90" t="s">
        <v>497</v>
      </c>
      <c r="Z163" s="4" t="s">
        <v>902</v>
      </c>
      <c r="AA163" s="54" t="s">
        <v>16484</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15605</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90">
        <v>3</v>
      </c>
      <c r="O164" s="5" t="s">
        <v>138</v>
      </c>
      <c r="P164" s="90">
        <v>2</v>
      </c>
      <c r="Q164" s="5" t="s">
        <v>184</v>
      </c>
      <c r="R164" s="90">
        <v>6</v>
      </c>
      <c r="S164" s="4" t="s">
        <v>1300</v>
      </c>
      <c r="T164" s="68" t="str">
        <f t="shared" si="2"/>
        <v xml:space="preserve">6. Agua limpia y saneamiento </v>
      </c>
      <c r="U164" s="90" t="s">
        <v>349</v>
      </c>
      <c r="V164" s="4" t="s">
        <v>350</v>
      </c>
      <c r="W164" s="90" t="s">
        <v>349</v>
      </c>
      <c r="X164" s="4" t="s">
        <v>783</v>
      </c>
      <c r="Y164" s="90" t="s">
        <v>528</v>
      </c>
      <c r="Z164" s="4" t="s">
        <v>1301</v>
      </c>
      <c r="AA164" s="54" t="s">
        <v>16486</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15606</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90">
        <v>2</v>
      </c>
      <c r="O165" s="4" t="s">
        <v>25</v>
      </c>
      <c r="P165" s="90">
        <v>1</v>
      </c>
      <c r="Q165" s="4" t="s">
        <v>28</v>
      </c>
      <c r="R165" s="90">
        <v>11</v>
      </c>
      <c r="S165" s="4" t="s">
        <v>631</v>
      </c>
      <c r="T165" s="68" t="str">
        <f t="shared" si="2"/>
        <v>11. Ciudades y comunidades sostenibles</v>
      </c>
      <c r="U165" s="90" t="s">
        <v>349</v>
      </c>
      <c r="V165" s="4" t="s">
        <v>350</v>
      </c>
      <c r="W165" s="90" t="s">
        <v>349</v>
      </c>
      <c r="X165" s="4" t="s">
        <v>783</v>
      </c>
      <c r="Y165" s="90" t="s">
        <v>497</v>
      </c>
      <c r="Z165" s="4" t="s">
        <v>784</v>
      </c>
      <c r="AA165" s="54" t="s">
        <v>16482</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15607</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90">
        <v>2</v>
      </c>
      <c r="O166" s="5" t="s">
        <v>25</v>
      </c>
      <c r="P166" s="90">
        <v>2</v>
      </c>
      <c r="Q166" s="5" t="s">
        <v>180</v>
      </c>
      <c r="R166" s="90">
        <v>11</v>
      </c>
      <c r="S166" s="4" t="s">
        <v>631</v>
      </c>
      <c r="T166" s="68" t="str">
        <f t="shared" si="2"/>
        <v>11. Ciudades y comunidades sostenibles</v>
      </c>
      <c r="U166" s="90" t="s">
        <v>349</v>
      </c>
      <c r="V166" s="4" t="s">
        <v>350</v>
      </c>
      <c r="W166" s="90" t="s">
        <v>349</v>
      </c>
      <c r="X166" s="4" t="s">
        <v>783</v>
      </c>
      <c r="Y166" s="90" t="s">
        <v>497</v>
      </c>
      <c r="Z166" s="4" t="s">
        <v>784</v>
      </c>
      <c r="AA166" s="54" t="s">
        <v>16482</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15608</v>
      </c>
      <c r="B167" s="3" t="s">
        <v>2838</v>
      </c>
      <c r="C167" s="4" t="s">
        <v>2839</v>
      </c>
      <c r="D167" s="4" t="s">
        <v>2840</v>
      </c>
      <c r="E167" s="4" t="s">
        <v>2841</v>
      </c>
      <c r="F167" s="4" t="s">
        <v>2842</v>
      </c>
      <c r="G167" s="4" t="s">
        <v>2843</v>
      </c>
      <c r="H167" s="3" t="s">
        <v>14</v>
      </c>
      <c r="I167" s="4" t="s">
        <v>16</v>
      </c>
      <c r="J167" s="4" t="s">
        <v>3033</v>
      </c>
      <c r="K167" s="5" t="s">
        <v>3034</v>
      </c>
      <c r="L167" s="6">
        <v>2</v>
      </c>
      <c r="M167" s="5" t="s">
        <v>22</v>
      </c>
      <c r="N167" s="90" t="s">
        <v>349</v>
      </c>
      <c r="O167" s="4" t="s">
        <v>25</v>
      </c>
      <c r="P167" s="90" t="s">
        <v>497</v>
      </c>
      <c r="Q167" s="4" t="s">
        <v>28</v>
      </c>
      <c r="R167" s="90" t="s">
        <v>1593</v>
      </c>
      <c r="S167" s="4" t="s">
        <v>286</v>
      </c>
      <c r="T167" s="68" t="str">
        <f t="shared" si="2"/>
        <v xml:space="preserve">10. Reducción de las desigualdades </v>
      </c>
      <c r="U167" s="90" t="s">
        <v>349</v>
      </c>
      <c r="V167" s="4" t="s">
        <v>34</v>
      </c>
      <c r="W167" s="90" t="s">
        <v>349</v>
      </c>
      <c r="X167" s="4" t="s">
        <v>269</v>
      </c>
      <c r="Y167" s="90" t="s">
        <v>497</v>
      </c>
      <c r="Z167" s="4" t="s">
        <v>1093</v>
      </c>
      <c r="AA167" s="54" t="s">
        <v>16482</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15609</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90">
        <v>3</v>
      </c>
      <c r="O168" s="5" t="s">
        <v>150</v>
      </c>
      <c r="P168" s="90">
        <v>1</v>
      </c>
      <c r="Q168" s="5" t="s">
        <v>209</v>
      </c>
      <c r="R168" s="90">
        <v>16</v>
      </c>
      <c r="S168" s="4" t="s">
        <v>31</v>
      </c>
      <c r="T168" s="68" t="str">
        <f t="shared" si="2"/>
        <v>16. Paz, justicia e instituciones sólidas</v>
      </c>
      <c r="U168" s="90" t="s">
        <v>497</v>
      </c>
      <c r="V168" s="4" t="s">
        <v>34</v>
      </c>
      <c r="W168" s="90" t="s">
        <v>3581</v>
      </c>
      <c r="X168" s="4" t="s">
        <v>235</v>
      </c>
      <c r="Y168" s="90" t="s">
        <v>349</v>
      </c>
      <c r="Z168" s="4" t="s">
        <v>236</v>
      </c>
      <c r="AA168" s="54" t="s">
        <v>16475</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15610</v>
      </c>
      <c r="B169" s="3" t="s">
        <v>2838</v>
      </c>
      <c r="C169" s="4" t="s">
        <v>2839</v>
      </c>
      <c r="D169" s="4" t="s">
        <v>2840</v>
      </c>
      <c r="E169" s="4" t="s">
        <v>2841</v>
      </c>
      <c r="F169" s="4" t="s">
        <v>2842</v>
      </c>
      <c r="G169" s="4" t="s">
        <v>2843</v>
      </c>
      <c r="H169" s="3" t="s">
        <v>248</v>
      </c>
      <c r="I169" s="4" t="s">
        <v>249</v>
      </c>
      <c r="J169" s="4" t="s">
        <v>3062</v>
      </c>
      <c r="K169" s="5" t="s">
        <v>3063</v>
      </c>
      <c r="L169" s="6">
        <v>2</v>
      </c>
      <c r="M169" s="5" t="s">
        <v>22</v>
      </c>
      <c r="N169" s="90">
        <v>2</v>
      </c>
      <c r="O169" s="4" t="s">
        <v>25</v>
      </c>
      <c r="P169" s="90">
        <v>2</v>
      </c>
      <c r="Q169" s="4" t="s">
        <v>180</v>
      </c>
      <c r="R169" s="90">
        <v>16</v>
      </c>
      <c r="S169" s="4" t="s">
        <v>31</v>
      </c>
      <c r="T169" s="68" t="str">
        <f t="shared" si="2"/>
        <v>16. Paz, justicia e instituciones sólidas</v>
      </c>
      <c r="U169" s="90" t="s">
        <v>349</v>
      </c>
      <c r="V169" s="4" t="s">
        <v>34</v>
      </c>
      <c r="W169" s="90" t="s">
        <v>528</v>
      </c>
      <c r="X169" s="4" t="s">
        <v>37</v>
      </c>
      <c r="Y169" s="90" t="s">
        <v>349</v>
      </c>
      <c r="Z169" s="4" t="s">
        <v>252</v>
      </c>
      <c r="AA169" s="54" t="s">
        <v>16521</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15611</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90">
        <v>2</v>
      </c>
      <c r="O170" s="5" t="s">
        <v>25</v>
      </c>
      <c r="P170" s="90">
        <v>2</v>
      </c>
      <c r="Q170" s="5" t="s">
        <v>180</v>
      </c>
      <c r="R170" s="90">
        <v>5</v>
      </c>
      <c r="S170" s="4" t="s">
        <v>268</v>
      </c>
      <c r="T170" s="68" t="str">
        <f t="shared" si="2"/>
        <v xml:space="preserve">5. Igualdad de género </v>
      </c>
      <c r="U170" s="90" t="s">
        <v>497</v>
      </c>
      <c r="V170" s="4" t="s">
        <v>34</v>
      </c>
      <c r="W170" s="90" t="s">
        <v>349</v>
      </c>
      <c r="X170" s="4" t="s">
        <v>269</v>
      </c>
      <c r="Y170" s="90" t="s">
        <v>840</v>
      </c>
      <c r="Z170" s="4" t="s">
        <v>270</v>
      </c>
      <c r="AA170" s="54" t="s">
        <v>16476</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15612</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90">
        <v>6</v>
      </c>
      <c r="O171" s="4" t="s">
        <v>135</v>
      </c>
      <c r="P171" s="90">
        <v>0</v>
      </c>
      <c r="Q171" s="4" t="s">
        <v>135</v>
      </c>
      <c r="R171" s="90">
        <v>10</v>
      </c>
      <c r="S171" s="4" t="s">
        <v>286</v>
      </c>
      <c r="T171" s="68" t="str">
        <f t="shared" si="2"/>
        <v xml:space="preserve">10. Reducción de las desigualdades </v>
      </c>
      <c r="U171" s="90" t="s">
        <v>497</v>
      </c>
      <c r="V171" s="4" t="s">
        <v>34</v>
      </c>
      <c r="W171" s="90" t="s">
        <v>349</v>
      </c>
      <c r="X171" s="4" t="s">
        <v>269</v>
      </c>
      <c r="Y171" s="90" t="s">
        <v>840</v>
      </c>
      <c r="Z171" s="4" t="s">
        <v>270</v>
      </c>
      <c r="AA171" s="54" t="s">
        <v>16476</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15613</v>
      </c>
      <c r="B172" s="3" t="s">
        <v>2838</v>
      </c>
      <c r="C172" s="4" t="s">
        <v>2839</v>
      </c>
      <c r="D172" s="4" t="s">
        <v>3124</v>
      </c>
      <c r="E172" s="4" t="s">
        <v>2841</v>
      </c>
      <c r="F172" s="4" t="s">
        <v>2842</v>
      </c>
      <c r="G172" s="4" t="s">
        <v>2843</v>
      </c>
      <c r="H172" s="3" t="s">
        <v>345</v>
      </c>
      <c r="I172" s="4" t="s">
        <v>346</v>
      </c>
      <c r="J172" s="4" t="s">
        <v>347</v>
      </c>
      <c r="K172" s="5" t="s">
        <v>3125</v>
      </c>
      <c r="L172" s="6">
        <v>1</v>
      </c>
      <c r="M172" s="5" t="s">
        <v>125</v>
      </c>
      <c r="N172" s="90" t="s">
        <v>351</v>
      </c>
      <c r="O172" s="5" t="s">
        <v>135</v>
      </c>
      <c r="P172" s="90" t="s">
        <v>497</v>
      </c>
      <c r="Q172" s="5" t="s">
        <v>167</v>
      </c>
      <c r="R172" s="90" t="s">
        <v>1593</v>
      </c>
      <c r="S172" s="4" t="s">
        <v>286</v>
      </c>
      <c r="T172" s="68" t="str">
        <f t="shared" si="2"/>
        <v xml:space="preserve">10. Reducción de las desigualdades </v>
      </c>
      <c r="U172" s="90" t="s">
        <v>349</v>
      </c>
      <c r="V172" s="4" t="s">
        <v>350</v>
      </c>
      <c r="W172" s="90" t="s">
        <v>351</v>
      </c>
      <c r="X172" s="4" t="s">
        <v>352</v>
      </c>
      <c r="Y172" s="90"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15614</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90">
        <v>3</v>
      </c>
      <c r="O173" s="5" t="s">
        <v>153</v>
      </c>
      <c r="P173" s="90">
        <v>2</v>
      </c>
      <c r="Q173" s="5" t="s">
        <v>218</v>
      </c>
      <c r="R173" s="90">
        <v>11</v>
      </c>
      <c r="S173" s="4" t="s">
        <v>631</v>
      </c>
      <c r="T173" s="68" t="str">
        <f t="shared" si="2"/>
        <v>11. Ciudades y comunidades sostenibles</v>
      </c>
      <c r="U173" s="90" t="s">
        <v>497</v>
      </c>
      <c r="V173" s="4" t="s">
        <v>34</v>
      </c>
      <c r="W173" s="90" t="s">
        <v>528</v>
      </c>
      <c r="X173" s="4" t="s">
        <v>37</v>
      </c>
      <c r="Y173" s="90" t="s">
        <v>349</v>
      </c>
      <c r="Z173" s="4" t="s">
        <v>1685</v>
      </c>
      <c r="AA173" s="54" t="s">
        <v>16497</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15597</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90">
        <v>3</v>
      </c>
      <c r="O174" s="5" t="s">
        <v>153</v>
      </c>
      <c r="P174" s="90">
        <v>2</v>
      </c>
      <c r="Q174" s="5" t="s">
        <v>218</v>
      </c>
      <c r="R174" s="90">
        <v>16</v>
      </c>
      <c r="S174" s="4" t="s">
        <v>31</v>
      </c>
      <c r="T174" s="68" t="str">
        <f t="shared" si="2"/>
        <v>16. Paz, justicia e instituciones sólidas</v>
      </c>
      <c r="U174" s="90" t="s">
        <v>497</v>
      </c>
      <c r="V174" s="4" t="s">
        <v>34</v>
      </c>
      <c r="W174" s="90" t="s">
        <v>528</v>
      </c>
      <c r="X174" s="4" t="s">
        <v>37</v>
      </c>
      <c r="Y174" s="90"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15615</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90">
        <v>6</v>
      </c>
      <c r="O175" s="4" t="s">
        <v>135</v>
      </c>
      <c r="P175" s="90" t="s">
        <v>872</v>
      </c>
      <c r="Q175" s="4" t="s">
        <v>135</v>
      </c>
      <c r="R175" s="90">
        <v>10</v>
      </c>
      <c r="S175" s="4" t="s">
        <v>286</v>
      </c>
      <c r="T175" s="68" t="str">
        <f t="shared" si="2"/>
        <v xml:space="preserve">10. Reducción de las desigualdades </v>
      </c>
      <c r="U175" s="90" t="s">
        <v>349</v>
      </c>
      <c r="V175" s="4" t="s">
        <v>350</v>
      </c>
      <c r="W175" s="90" t="s">
        <v>351</v>
      </c>
      <c r="X175" s="4" t="s">
        <v>352</v>
      </c>
      <c r="Y175" s="90"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15598</v>
      </c>
      <c r="B176" s="3" t="s">
        <v>2838</v>
      </c>
      <c r="C176" s="4" t="s">
        <v>2839</v>
      </c>
      <c r="D176" s="4" t="s">
        <v>2840</v>
      </c>
      <c r="E176" s="4" t="s">
        <v>2841</v>
      </c>
      <c r="F176" s="4" t="s">
        <v>2842</v>
      </c>
      <c r="G176" s="4" t="s">
        <v>2843</v>
      </c>
      <c r="H176" s="3" t="s">
        <v>946</v>
      </c>
      <c r="I176" s="4" t="s">
        <v>947</v>
      </c>
      <c r="J176" s="4" t="s">
        <v>2882</v>
      </c>
      <c r="K176" s="5" t="s">
        <v>2883</v>
      </c>
      <c r="L176" s="6">
        <v>2</v>
      </c>
      <c r="M176" s="5" t="s">
        <v>22</v>
      </c>
      <c r="N176" s="90">
        <v>3</v>
      </c>
      <c r="O176" s="4" t="s">
        <v>138</v>
      </c>
      <c r="P176" s="90">
        <v>3</v>
      </c>
      <c r="Q176" s="4" t="s">
        <v>185</v>
      </c>
      <c r="R176" s="90">
        <v>11</v>
      </c>
      <c r="S176" s="4" t="s">
        <v>631</v>
      </c>
      <c r="T176" s="68" t="str">
        <f t="shared" si="2"/>
        <v>11. Ciudades y comunidades sostenibles</v>
      </c>
      <c r="U176" s="90" t="s">
        <v>349</v>
      </c>
      <c r="V176" s="4" t="s">
        <v>350</v>
      </c>
      <c r="W176" s="90" t="s">
        <v>497</v>
      </c>
      <c r="X176" s="4" t="s">
        <v>928</v>
      </c>
      <c r="Y176" s="90" t="s">
        <v>497</v>
      </c>
      <c r="Z176" s="4" t="s">
        <v>950</v>
      </c>
      <c r="AA176" s="54" t="s">
        <v>16490</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15599</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90">
        <v>2</v>
      </c>
      <c r="O177" s="5" t="s">
        <v>131</v>
      </c>
      <c r="P177" s="90">
        <v>4</v>
      </c>
      <c r="Q177" s="5" t="s">
        <v>164</v>
      </c>
      <c r="R177" s="90">
        <v>3</v>
      </c>
      <c r="S177" s="4" t="s">
        <v>972</v>
      </c>
      <c r="T177" s="68" t="str">
        <f t="shared" si="2"/>
        <v xml:space="preserve">3. Salud y bienestar </v>
      </c>
      <c r="U177" s="90" t="s">
        <v>349</v>
      </c>
      <c r="V177" s="4" t="s">
        <v>350</v>
      </c>
      <c r="W177" s="90" t="s">
        <v>528</v>
      </c>
      <c r="X177" s="4" t="s">
        <v>973</v>
      </c>
      <c r="Y177" s="90" t="s">
        <v>498</v>
      </c>
      <c r="Z177" s="4" t="s">
        <v>974</v>
      </c>
      <c r="AA177" s="54" t="s">
        <v>16491</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15600</v>
      </c>
      <c r="B178" s="3" t="s">
        <v>2838</v>
      </c>
      <c r="C178" s="4" t="s">
        <v>2839</v>
      </c>
      <c r="D178" s="4" t="s">
        <v>2840</v>
      </c>
      <c r="E178" s="4" t="s">
        <v>2841</v>
      </c>
      <c r="F178" s="4" t="s">
        <v>2842</v>
      </c>
      <c r="G178" s="4" t="s">
        <v>2843</v>
      </c>
      <c r="H178" s="3" t="s">
        <v>998</v>
      </c>
      <c r="I178" s="4" t="s">
        <v>999</v>
      </c>
      <c r="J178" s="4" t="s">
        <v>2913</v>
      </c>
      <c r="K178" s="5" t="s">
        <v>2914</v>
      </c>
      <c r="L178" s="6">
        <v>2</v>
      </c>
      <c r="M178" s="5" t="s">
        <v>22</v>
      </c>
      <c r="N178" s="90">
        <v>2</v>
      </c>
      <c r="O178" s="4" t="s">
        <v>25</v>
      </c>
      <c r="P178" s="90">
        <v>2</v>
      </c>
      <c r="Q178" s="4" t="s">
        <v>180</v>
      </c>
      <c r="R178" s="90">
        <v>11</v>
      </c>
      <c r="S178" s="4" t="s">
        <v>631</v>
      </c>
      <c r="T178" s="68" t="str">
        <f t="shared" si="2"/>
        <v>11. Ciudades y comunidades sostenibles</v>
      </c>
      <c r="U178" s="90" t="s">
        <v>349</v>
      </c>
      <c r="V178" s="4" t="s">
        <v>350</v>
      </c>
      <c r="W178" s="90" t="s">
        <v>349</v>
      </c>
      <c r="X178" s="4" t="s">
        <v>783</v>
      </c>
      <c r="Y178" s="90" t="s">
        <v>351</v>
      </c>
      <c r="Z178" s="4" t="s">
        <v>1002</v>
      </c>
      <c r="AA178" s="54" t="s">
        <v>16487</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15601</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90">
        <v>4</v>
      </c>
      <c r="O179" s="5" t="s">
        <v>154</v>
      </c>
      <c r="P179" s="90">
        <v>1</v>
      </c>
      <c r="Q179" s="5" t="s">
        <v>219</v>
      </c>
      <c r="R179" s="90">
        <v>16</v>
      </c>
      <c r="S179" s="4" t="s">
        <v>31</v>
      </c>
      <c r="T179" s="68" t="str">
        <f t="shared" si="2"/>
        <v>16. Paz, justicia e instituciones sólidas</v>
      </c>
      <c r="U179" s="90" t="s">
        <v>497</v>
      </c>
      <c r="V179" s="4" t="s">
        <v>34</v>
      </c>
      <c r="W179" s="90" t="s">
        <v>528</v>
      </c>
      <c r="X179" s="4" t="s">
        <v>37</v>
      </c>
      <c r="Y179" s="90" t="s">
        <v>4738</v>
      </c>
      <c r="Z179" s="4" t="s">
        <v>40</v>
      </c>
      <c r="AA179" s="54" t="s">
        <v>16474</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15602</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90">
        <v>1</v>
      </c>
      <c r="O180" s="4" t="s">
        <v>137</v>
      </c>
      <c r="P180" s="90">
        <v>2</v>
      </c>
      <c r="Q180" s="4" t="s">
        <v>174</v>
      </c>
      <c r="R180" s="90">
        <v>8</v>
      </c>
      <c r="S180" s="4" t="s">
        <v>1854</v>
      </c>
      <c r="T180" s="68" t="str">
        <f t="shared" si="2"/>
        <v>8. Trabajo decente y crecimiento económico</v>
      </c>
      <c r="U180" s="90" t="s">
        <v>528</v>
      </c>
      <c r="V180" s="4" t="s">
        <v>578</v>
      </c>
      <c r="W180" s="90" t="s">
        <v>497</v>
      </c>
      <c r="X180" s="4" t="s">
        <v>579</v>
      </c>
      <c r="Y180" s="90" t="s">
        <v>497</v>
      </c>
      <c r="Z180" s="4" t="s">
        <v>580</v>
      </c>
      <c r="AA180" s="54" t="s">
        <v>16480</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15603</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90">
        <v>4</v>
      </c>
      <c r="O181" s="5" t="s">
        <v>145</v>
      </c>
      <c r="P181" s="90">
        <v>0</v>
      </c>
      <c r="Q181" s="5" t="s">
        <v>145</v>
      </c>
      <c r="R181" s="90">
        <v>4</v>
      </c>
      <c r="S181" s="4" t="s">
        <v>1022</v>
      </c>
      <c r="T181" s="68" t="str">
        <f t="shared" si="2"/>
        <v>4. Educación de calidad</v>
      </c>
      <c r="U181" s="90" t="s">
        <v>349</v>
      </c>
      <c r="V181" s="4" t="s">
        <v>350</v>
      </c>
      <c r="W181" s="90" t="s">
        <v>840</v>
      </c>
      <c r="X181" s="4" t="s">
        <v>1039</v>
      </c>
      <c r="Y181" s="90" t="s">
        <v>349</v>
      </c>
      <c r="Z181" s="4" t="s">
        <v>1040</v>
      </c>
      <c r="AA181" s="54" t="s">
        <v>16494</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15604</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90">
        <v>3</v>
      </c>
      <c r="O182" s="4" t="s">
        <v>132</v>
      </c>
      <c r="P182" s="90">
        <v>1</v>
      </c>
      <c r="Q182" s="4" t="s">
        <v>1058</v>
      </c>
      <c r="R182" s="90">
        <v>3</v>
      </c>
      <c r="S182" s="4" t="s">
        <v>972</v>
      </c>
      <c r="T182" s="68" t="str">
        <f t="shared" si="2"/>
        <v xml:space="preserve">3. Salud y bienestar </v>
      </c>
      <c r="U182" s="90" t="s">
        <v>349</v>
      </c>
      <c r="V182" s="4" t="s">
        <v>350</v>
      </c>
      <c r="W182" s="90" t="s">
        <v>840</v>
      </c>
      <c r="X182" s="4" t="s">
        <v>1039</v>
      </c>
      <c r="Y182" s="90" t="s">
        <v>497</v>
      </c>
      <c r="Z182" s="4" t="s">
        <v>1059</v>
      </c>
      <c r="AA182" s="54" t="s">
        <v>16495</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15616</v>
      </c>
      <c r="B183" s="3" t="s">
        <v>3126</v>
      </c>
      <c r="C183" s="4" t="s">
        <v>3127</v>
      </c>
      <c r="D183" s="4" t="s">
        <v>3128</v>
      </c>
      <c r="E183" s="4" t="s">
        <v>3129</v>
      </c>
      <c r="F183" s="4" t="s">
        <v>3130</v>
      </c>
      <c r="G183" s="4" t="s">
        <v>3131</v>
      </c>
      <c r="H183" s="3" t="s">
        <v>946</v>
      </c>
      <c r="I183" s="4" t="s">
        <v>947</v>
      </c>
      <c r="J183" s="4" t="s">
        <v>3132</v>
      </c>
      <c r="K183" s="5" t="s">
        <v>3133</v>
      </c>
      <c r="L183" s="6">
        <v>2</v>
      </c>
      <c r="M183" s="5" t="s">
        <v>22</v>
      </c>
      <c r="N183" s="90">
        <v>3</v>
      </c>
      <c r="O183" s="5" t="s">
        <v>138</v>
      </c>
      <c r="P183" s="90">
        <v>3</v>
      </c>
      <c r="Q183" s="5" t="s">
        <v>185</v>
      </c>
      <c r="R183" s="90">
        <v>11</v>
      </c>
      <c r="S183" s="4" t="s">
        <v>631</v>
      </c>
      <c r="T183" s="68" t="str">
        <f t="shared" si="2"/>
        <v>11. Ciudades y comunidades sostenibles</v>
      </c>
      <c r="U183" s="90" t="s">
        <v>349</v>
      </c>
      <c r="V183" s="4" t="s">
        <v>350</v>
      </c>
      <c r="W183" s="90" t="s">
        <v>497</v>
      </c>
      <c r="X183" s="4" t="s">
        <v>928</v>
      </c>
      <c r="Y183" s="90" t="s">
        <v>497</v>
      </c>
      <c r="Z183" s="4" t="s">
        <v>950</v>
      </c>
      <c r="AA183" s="54" t="s">
        <v>16490</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15625</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90">
        <v>5</v>
      </c>
      <c r="O184" s="4" t="s">
        <v>134</v>
      </c>
      <c r="P184" s="90">
        <v>0</v>
      </c>
      <c r="Q184" s="4" t="s">
        <v>134</v>
      </c>
      <c r="R184" s="90">
        <v>5</v>
      </c>
      <c r="S184" s="4" t="s">
        <v>268</v>
      </c>
      <c r="T184" s="68" t="str">
        <f t="shared" si="2"/>
        <v xml:space="preserve">5. Igualdad de género </v>
      </c>
      <c r="U184" s="90" t="s">
        <v>497</v>
      </c>
      <c r="V184" s="4" t="s">
        <v>34</v>
      </c>
      <c r="W184" s="90" t="s">
        <v>349</v>
      </c>
      <c r="X184" s="4" t="s">
        <v>269</v>
      </c>
      <c r="Y184" s="90" t="s">
        <v>840</v>
      </c>
      <c r="Z184" s="4" t="s">
        <v>270</v>
      </c>
      <c r="AA184" s="54" t="s">
        <v>16476</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15626</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90">
        <v>6</v>
      </c>
      <c r="O185" s="5" t="s">
        <v>135</v>
      </c>
      <c r="P185" s="90">
        <v>0</v>
      </c>
      <c r="Q185" s="5" t="s">
        <v>135</v>
      </c>
      <c r="R185" s="90">
        <v>10</v>
      </c>
      <c r="S185" s="4" t="s">
        <v>286</v>
      </c>
      <c r="T185" s="68" t="str">
        <f t="shared" si="2"/>
        <v xml:space="preserve">10. Reducción de las desigualdades </v>
      </c>
      <c r="U185" s="90" t="s">
        <v>497</v>
      </c>
      <c r="V185" s="4" t="s">
        <v>34</v>
      </c>
      <c r="W185" s="90" t="s">
        <v>349</v>
      </c>
      <c r="X185" s="4" t="s">
        <v>269</v>
      </c>
      <c r="Y185" s="90" t="s">
        <v>840</v>
      </c>
      <c r="Z185" s="4" t="s">
        <v>270</v>
      </c>
      <c r="AA185" s="54" t="s">
        <v>16476</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15627</v>
      </c>
      <c r="B186" s="3" t="s">
        <v>3126</v>
      </c>
      <c r="C186" s="4" t="s">
        <v>3127</v>
      </c>
      <c r="D186" s="4" t="s">
        <v>3415</v>
      </c>
      <c r="E186" s="4" t="s">
        <v>3129</v>
      </c>
      <c r="F186" s="4" t="s">
        <v>3130</v>
      </c>
      <c r="G186" s="4" t="s">
        <v>3131</v>
      </c>
      <c r="H186" s="3" t="s">
        <v>345</v>
      </c>
      <c r="I186" s="4" t="s">
        <v>346</v>
      </c>
      <c r="J186" s="4" t="s">
        <v>347</v>
      </c>
      <c r="K186" s="5" t="s">
        <v>3416</v>
      </c>
      <c r="L186" s="6">
        <v>1</v>
      </c>
      <c r="M186" s="5" t="s">
        <v>125</v>
      </c>
      <c r="N186" s="90" t="s">
        <v>351</v>
      </c>
      <c r="O186" s="4" t="s">
        <v>135</v>
      </c>
      <c r="P186" s="90" t="s">
        <v>497</v>
      </c>
      <c r="Q186" s="4" t="s">
        <v>167</v>
      </c>
      <c r="R186" s="90" t="s">
        <v>1593</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15628</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90">
        <v>3</v>
      </c>
      <c r="O187" s="4" t="s">
        <v>153</v>
      </c>
      <c r="P187" s="90">
        <v>2</v>
      </c>
      <c r="Q187" s="4" t="s">
        <v>218</v>
      </c>
      <c r="R187" s="90">
        <v>16</v>
      </c>
      <c r="S187" s="4" t="s">
        <v>31</v>
      </c>
      <c r="T187" s="68" t="str">
        <f t="shared" si="2"/>
        <v>16. Paz, justicia e instituciones sólidas</v>
      </c>
      <c r="U187" s="90" t="s">
        <v>497</v>
      </c>
      <c r="V187" s="4" t="s">
        <v>34</v>
      </c>
      <c r="W187" s="90" t="s">
        <v>528</v>
      </c>
      <c r="X187" s="4" t="s">
        <v>37</v>
      </c>
      <c r="Y187" s="90" t="s">
        <v>349</v>
      </c>
      <c r="Z187" s="4" t="s">
        <v>1685</v>
      </c>
      <c r="AA187" s="54" t="s">
        <v>16497</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15629</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90">
        <v>6</v>
      </c>
      <c r="O188" s="5" t="s">
        <v>135</v>
      </c>
      <c r="P188" s="90">
        <v>0</v>
      </c>
      <c r="Q188" s="5" t="s">
        <v>135</v>
      </c>
      <c r="R188" s="90">
        <v>3</v>
      </c>
      <c r="S188" s="4" t="s">
        <v>972</v>
      </c>
      <c r="T188" s="68" t="str">
        <f t="shared" si="2"/>
        <v xml:space="preserve">3. Salud y bienestar </v>
      </c>
      <c r="U188" s="90" t="s">
        <v>349</v>
      </c>
      <c r="V188" s="4" t="s">
        <v>350</v>
      </c>
      <c r="W188" s="90" t="s">
        <v>840</v>
      </c>
      <c r="X188" s="4" t="s">
        <v>1039</v>
      </c>
      <c r="Y188" s="90" t="s">
        <v>497</v>
      </c>
      <c r="Z188" s="4" t="s">
        <v>1059</v>
      </c>
      <c r="AA188" s="54" t="s">
        <v>16495</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15630</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90">
        <v>1</v>
      </c>
      <c r="O189" s="4" t="s">
        <v>142</v>
      </c>
      <c r="P189" s="90">
        <v>0</v>
      </c>
      <c r="Q189" s="4" t="s">
        <v>142</v>
      </c>
      <c r="R189" s="90">
        <v>11</v>
      </c>
      <c r="S189" s="4" t="s">
        <v>631</v>
      </c>
      <c r="T189" s="68" t="str">
        <f t="shared" si="2"/>
        <v>11. Ciudades y comunidades sostenibles</v>
      </c>
      <c r="U189" s="90" t="s">
        <v>349</v>
      </c>
      <c r="V189" s="4" t="s">
        <v>350</v>
      </c>
      <c r="W189" s="90" t="s">
        <v>840</v>
      </c>
      <c r="X189" s="4" t="s">
        <v>1039</v>
      </c>
      <c r="Y189" s="90" t="s">
        <v>349</v>
      </c>
      <c r="Z189" s="4" t="s">
        <v>1040</v>
      </c>
      <c r="AA189" s="54" t="s">
        <v>16494</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15631</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90">
        <v>1</v>
      </c>
      <c r="O190" s="5" t="s">
        <v>142</v>
      </c>
      <c r="P190" s="90">
        <v>0</v>
      </c>
      <c r="Q190" s="5" t="s">
        <v>142</v>
      </c>
      <c r="R190" s="90">
        <v>11</v>
      </c>
      <c r="S190" s="4" t="s">
        <v>631</v>
      </c>
      <c r="T190" s="68" t="str">
        <f t="shared" si="2"/>
        <v>11. Ciudades y comunidades sostenibles</v>
      </c>
      <c r="U190" s="90" t="s">
        <v>349</v>
      </c>
      <c r="V190" s="4" t="s">
        <v>350</v>
      </c>
      <c r="W190" s="90" t="s">
        <v>840</v>
      </c>
      <c r="X190" s="4" t="s">
        <v>1039</v>
      </c>
      <c r="Y190" s="90" t="s">
        <v>349</v>
      </c>
      <c r="Z190" s="4" t="s">
        <v>1040</v>
      </c>
      <c r="AA190" s="54" t="s">
        <v>16494</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15632</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90">
        <v>1</v>
      </c>
      <c r="O191" s="4" t="s">
        <v>137</v>
      </c>
      <c r="P191" s="90">
        <v>2</v>
      </c>
      <c r="Q191" s="4" t="s">
        <v>174</v>
      </c>
      <c r="R191" s="90">
        <v>5</v>
      </c>
      <c r="S191" s="4" t="s">
        <v>268</v>
      </c>
      <c r="T191" s="68" t="str">
        <f t="shared" si="2"/>
        <v xml:space="preserve">5. Igualdad de género </v>
      </c>
      <c r="U191" s="90" t="s">
        <v>497</v>
      </c>
      <c r="V191" s="4" t="s">
        <v>34</v>
      </c>
      <c r="W191" s="90" t="s">
        <v>349</v>
      </c>
      <c r="X191" s="4" t="s">
        <v>269</v>
      </c>
      <c r="Y191" s="90" t="s">
        <v>840</v>
      </c>
      <c r="Z191" s="4" t="s">
        <v>270</v>
      </c>
      <c r="AA191" s="54" t="s">
        <v>16476</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15633</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90">
        <v>6</v>
      </c>
      <c r="O192" s="5" t="s">
        <v>135</v>
      </c>
      <c r="P192" s="90">
        <v>0</v>
      </c>
      <c r="Q192" s="5" t="s">
        <v>135</v>
      </c>
      <c r="R192" s="90">
        <v>10</v>
      </c>
      <c r="S192" s="4" t="s">
        <v>286</v>
      </c>
      <c r="T192" s="68" t="str">
        <f t="shared" si="2"/>
        <v xml:space="preserve">10. Reducción de las desigualdades </v>
      </c>
      <c r="U192" s="90" t="s">
        <v>349</v>
      </c>
      <c r="V192" s="4" t="s">
        <v>350</v>
      </c>
      <c r="W192" s="90" t="s">
        <v>351</v>
      </c>
      <c r="X192" s="4" t="s">
        <v>352</v>
      </c>
      <c r="Y192" s="90"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15617</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90">
        <v>2</v>
      </c>
      <c r="O193" s="4" t="s">
        <v>131</v>
      </c>
      <c r="P193" s="90">
        <v>4</v>
      </c>
      <c r="Q193" s="4" t="s">
        <v>164</v>
      </c>
      <c r="R193" s="90">
        <v>3</v>
      </c>
      <c r="S193" s="4" t="s">
        <v>972</v>
      </c>
      <c r="T193" s="68" t="str">
        <f t="shared" si="2"/>
        <v xml:space="preserve">3. Salud y bienestar </v>
      </c>
      <c r="U193" s="90" t="s">
        <v>349</v>
      </c>
      <c r="V193" s="4" t="s">
        <v>350</v>
      </c>
      <c r="W193" s="90" t="s">
        <v>528</v>
      </c>
      <c r="X193" s="4" t="s">
        <v>973</v>
      </c>
      <c r="Y193" s="90" t="s">
        <v>498</v>
      </c>
      <c r="Z193" s="4" t="s">
        <v>974</v>
      </c>
      <c r="AA193" s="54" t="s">
        <v>16491</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15618</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90">
        <v>3</v>
      </c>
      <c r="O194" s="5" t="s">
        <v>132</v>
      </c>
      <c r="P194" s="90">
        <v>1</v>
      </c>
      <c r="Q194" s="5" t="s">
        <v>1058</v>
      </c>
      <c r="R194" s="90">
        <v>3</v>
      </c>
      <c r="S194" s="4" t="s">
        <v>972</v>
      </c>
      <c r="T194" s="68" t="str">
        <f t="shared" si="2"/>
        <v xml:space="preserve">3. Salud y bienestar </v>
      </c>
      <c r="U194" s="90" t="s">
        <v>349</v>
      </c>
      <c r="V194" s="4" t="s">
        <v>350</v>
      </c>
      <c r="W194" s="90" t="s">
        <v>840</v>
      </c>
      <c r="X194" s="4" t="s">
        <v>1039</v>
      </c>
      <c r="Y194" s="90" t="s">
        <v>497</v>
      </c>
      <c r="Z194" s="4" t="s">
        <v>1059</v>
      </c>
      <c r="AA194" s="54" t="s">
        <v>16495</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15619</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90">
        <v>3</v>
      </c>
      <c r="O195" s="4" t="s">
        <v>138</v>
      </c>
      <c r="P195" s="90">
        <v>2</v>
      </c>
      <c r="Q195" s="4" t="s">
        <v>184</v>
      </c>
      <c r="R195" s="90">
        <v>6</v>
      </c>
      <c r="S195" s="4" t="s">
        <v>1300</v>
      </c>
      <c r="T195" s="68" t="str">
        <f t="shared" si="2"/>
        <v xml:space="preserve">6. Agua limpia y saneamiento </v>
      </c>
      <c r="U195" s="90" t="s">
        <v>349</v>
      </c>
      <c r="V195" s="4" t="s">
        <v>350</v>
      </c>
      <c r="W195" s="90" t="s">
        <v>349</v>
      </c>
      <c r="X195" s="4" t="s">
        <v>783</v>
      </c>
      <c r="Y195" s="90" t="s">
        <v>528</v>
      </c>
      <c r="Z195" s="4" t="s">
        <v>1301</v>
      </c>
      <c r="AA195" s="54" t="s">
        <v>16486</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15620</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90">
        <v>2</v>
      </c>
      <c r="O196" s="5" t="s">
        <v>25</v>
      </c>
      <c r="P196" s="90">
        <v>1</v>
      </c>
      <c r="Q196" s="5" t="s">
        <v>28</v>
      </c>
      <c r="R196" s="90">
        <v>11</v>
      </c>
      <c r="S196" s="4" t="s">
        <v>631</v>
      </c>
      <c r="T196" s="68" t="str">
        <f t="shared" ref="T196:T259" si="3">R196&amp;". "&amp;S196</f>
        <v>11. Ciudades y comunidades sostenibles</v>
      </c>
      <c r="U196" s="90" t="s">
        <v>349</v>
      </c>
      <c r="V196" s="4" t="s">
        <v>350</v>
      </c>
      <c r="W196" s="90" t="s">
        <v>349</v>
      </c>
      <c r="X196" s="4" t="s">
        <v>783</v>
      </c>
      <c r="Y196" s="90" t="s">
        <v>497</v>
      </c>
      <c r="Z196" s="4" t="s">
        <v>784</v>
      </c>
      <c r="AA196" s="54" t="s">
        <v>16482</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15621</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90">
        <v>2</v>
      </c>
      <c r="O197" s="4" t="s">
        <v>25</v>
      </c>
      <c r="P197" s="90">
        <v>2</v>
      </c>
      <c r="Q197" s="4" t="s">
        <v>180</v>
      </c>
      <c r="R197" s="90">
        <v>11</v>
      </c>
      <c r="S197" s="4" t="s">
        <v>631</v>
      </c>
      <c r="T197" s="68" t="str">
        <f t="shared" si="3"/>
        <v>11. Ciudades y comunidades sostenibles</v>
      </c>
      <c r="U197" s="90" t="s">
        <v>349</v>
      </c>
      <c r="V197" s="4" t="s">
        <v>350</v>
      </c>
      <c r="W197" s="90" t="s">
        <v>349</v>
      </c>
      <c r="X197" s="4" t="s">
        <v>783</v>
      </c>
      <c r="Y197" s="90" t="s">
        <v>497</v>
      </c>
      <c r="Z197" s="4" t="s">
        <v>784</v>
      </c>
      <c r="AA197" s="54" t="s">
        <v>16482</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15622</v>
      </c>
      <c r="B198" s="3" t="s">
        <v>3126</v>
      </c>
      <c r="C198" s="4" t="s">
        <v>3127</v>
      </c>
      <c r="D198" s="4" t="s">
        <v>3128</v>
      </c>
      <c r="E198" s="4" t="s">
        <v>3129</v>
      </c>
      <c r="F198" s="4" t="s">
        <v>3130</v>
      </c>
      <c r="G198" s="4" t="s">
        <v>3131</v>
      </c>
      <c r="H198" s="3" t="s">
        <v>14</v>
      </c>
      <c r="I198" s="4" t="s">
        <v>16</v>
      </c>
      <c r="J198" s="4" t="s">
        <v>3236</v>
      </c>
      <c r="K198" s="5" t="s">
        <v>3237</v>
      </c>
      <c r="L198" s="6">
        <v>2</v>
      </c>
      <c r="M198" s="5" t="s">
        <v>22</v>
      </c>
      <c r="N198" s="90" t="s">
        <v>349</v>
      </c>
      <c r="O198" s="5" t="s">
        <v>25</v>
      </c>
      <c r="P198" s="90" t="s">
        <v>497</v>
      </c>
      <c r="Q198" s="5" t="s">
        <v>28</v>
      </c>
      <c r="R198" s="90" t="s">
        <v>1593</v>
      </c>
      <c r="S198" s="4" t="s">
        <v>286</v>
      </c>
      <c r="T198" s="68" t="str">
        <f t="shared" si="3"/>
        <v xml:space="preserve">10. Reducción de las desigualdades </v>
      </c>
      <c r="U198" s="90" t="s">
        <v>497</v>
      </c>
      <c r="V198" s="4" t="s">
        <v>34</v>
      </c>
      <c r="W198" s="90" t="s">
        <v>349</v>
      </c>
      <c r="X198" s="4" t="s">
        <v>269</v>
      </c>
      <c r="Y198" s="90" t="s">
        <v>497</v>
      </c>
      <c r="Z198" s="4" t="s">
        <v>1093</v>
      </c>
      <c r="AA198" s="54" t="s">
        <v>16488</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15623</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90">
        <v>3</v>
      </c>
      <c r="O199" s="4" t="s">
        <v>150</v>
      </c>
      <c r="P199" s="90">
        <v>1</v>
      </c>
      <c r="Q199" s="4" t="s">
        <v>209</v>
      </c>
      <c r="R199" s="90">
        <v>16</v>
      </c>
      <c r="S199" s="4" t="s">
        <v>31</v>
      </c>
      <c r="T199" s="68" t="str">
        <f t="shared" si="3"/>
        <v>16. Paz, justicia e instituciones sólidas</v>
      </c>
      <c r="U199" s="90" t="s">
        <v>497</v>
      </c>
      <c r="V199" s="4" t="s">
        <v>34</v>
      </c>
      <c r="W199" s="90" t="s">
        <v>3581</v>
      </c>
      <c r="X199" s="4" t="s">
        <v>235</v>
      </c>
      <c r="Y199" s="90" t="s">
        <v>349</v>
      </c>
      <c r="Z199" s="4" t="s">
        <v>236</v>
      </c>
      <c r="AA199" s="54" t="s">
        <v>16475</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15624</v>
      </c>
      <c r="B200" s="3" t="s">
        <v>3126</v>
      </c>
      <c r="C200" s="4" t="s">
        <v>3127</v>
      </c>
      <c r="D200" s="4" t="s">
        <v>3128</v>
      </c>
      <c r="E200" s="4" t="s">
        <v>3129</v>
      </c>
      <c r="F200" s="4" t="s">
        <v>3130</v>
      </c>
      <c r="G200" s="4" t="s">
        <v>3131</v>
      </c>
      <c r="H200" s="3" t="s">
        <v>248</v>
      </c>
      <c r="I200" s="4" t="s">
        <v>249</v>
      </c>
      <c r="J200" s="4" t="s">
        <v>3280</v>
      </c>
      <c r="K200" s="5" t="s">
        <v>3281</v>
      </c>
      <c r="L200" s="6">
        <v>2</v>
      </c>
      <c r="M200" s="5" t="s">
        <v>22</v>
      </c>
      <c r="N200" s="90">
        <v>2</v>
      </c>
      <c r="O200" s="5" t="s">
        <v>25</v>
      </c>
      <c r="P200" s="90">
        <v>2</v>
      </c>
      <c r="Q200" s="5" t="s">
        <v>180</v>
      </c>
      <c r="R200" s="90">
        <v>16</v>
      </c>
      <c r="S200" s="4" t="s">
        <v>31</v>
      </c>
      <c r="T200" s="68" t="str">
        <f t="shared" si="3"/>
        <v>16. Paz, justicia e instituciones sólidas</v>
      </c>
      <c r="U200" s="90" t="s">
        <v>349</v>
      </c>
      <c r="V200" s="4" t="s">
        <v>34</v>
      </c>
      <c r="W200" s="90" t="s">
        <v>528</v>
      </c>
      <c r="X200" s="4" t="s">
        <v>37</v>
      </c>
      <c r="Y200" s="90" t="s">
        <v>349</v>
      </c>
      <c r="Z200" s="4" t="s">
        <v>252</v>
      </c>
      <c r="AA200" s="54" t="s">
        <v>16521</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15634</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90">
        <v>2</v>
      </c>
      <c r="O201" s="5" t="s">
        <v>25</v>
      </c>
      <c r="P201" s="90">
        <v>2</v>
      </c>
      <c r="Q201" s="5" t="s">
        <v>180</v>
      </c>
      <c r="R201" s="90">
        <v>16</v>
      </c>
      <c r="S201" s="4" t="s">
        <v>31</v>
      </c>
      <c r="T201" s="68" t="str">
        <f t="shared" si="3"/>
        <v>16. Paz, justicia e instituciones sólidas</v>
      </c>
      <c r="U201" s="90" t="s">
        <v>349</v>
      </c>
      <c r="V201" s="4" t="s">
        <v>350</v>
      </c>
      <c r="W201" s="90" t="s">
        <v>349</v>
      </c>
      <c r="X201" s="4" t="s">
        <v>783</v>
      </c>
      <c r="Y201" s="90" t="s">
        <v>497</v>
      </c>
      <c r="Z201" s="4" t="s">
        <v>784</v>
      </c>
      <c r="AA201" s="54" t="s">
        <v>16482</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15643</v>
      </c>
      <c r="B202" s="3" t="s">
        <v>3417</v>
      </c>
      <c r="C202" s="4" t="s">
        <v>3418</v>
      </c>
      <c r="D202" s="4" t="s">
        <v>3419</v>
      </c>
      <c r="E202" s="4" t="s">
        <v>3420</v>
      </c>
      <c r="F202" s="4" t="s">
        <v>3421</v>
      </c>
      <c r="G202" s="4" t="s">
        <v>3422</v>
      </c>
      <c r="H202" s="3" t="s">
        <v>14</v>
      </c>
      <c r="I202" s="4" t="s">
        <v>16</v>
      </c>
      <c r="J202" s="4" t="s">
        <v>3550</v>
      </c>
      <c r="K202" s="5" t="s">
        <v>3551</v>
      </c>
      <c r="L202" s="6">
        <v>2</v>
      </c>
      <c r="M202" s="5" t="s">
        <v>22</v>
      </c>
      <c r="N202" s="90" t="s">
        <v>349</v>
      </c>
      <c r="O202" s="4" t="s">
        <v>25</v>
      </c>
      <c r="P202" s="90" t="s">
        <v>497</v>
      </c>
      <c r="Q202" s="4" t="s">
        <v>28</v>
      </c>
      <c r="R202" s="90" t="s">
        <v>1593</v>
      </c>
      <c r="S202" s="4" t="s">
        <v>286</v>
      </c>
      <c r="T202" s="68" t="str">
        <f t="shared" si="3"/>
        <v xml:space="preserve">10. Reducción de las desigualdades </v>
      </c>
      <c r="U202" s="90" t="s">
        <v>349</v>
      </c>
      <c r="V202" s="4" t="s">
        <v>34</v>
      </c>
      <c r="W202" s="90" t="s">
        <v>349</v>
      </c>
      <c r="X202" s="4" t="s">
        <v>269</v>
      </c>
      <c r="Y202" s="90" t="s">
        <v>497</v>
      </c>
      <c r="Z202" s="4" t="s">
        <v>1093</v>
      </c>
      <c r="AA202" s="54" t="s">
        <v>16482</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15644</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90">
        <v>3</v>
      </c>
      <c r="O203" s="5" t="s">
        <v>150</v>
      </c>
      <c r="P203" s="90">
        <v>1</v>
      </c>
      <c r="Q203" s="5" t="s">
        <v>209</v>
      </c>
      <c r="R203" s="90">
        <v>16</v>
      </c>
      <c r="S203" s="4" t="s">
        <v>31</v>
      </c>
      <c r="T203" s="68" t="str">
        <f t="shared" si="3"/>
        <v>16. Paz, justicia e instituciones sólidas</v>
      </c>
      <c r="U203" s="90" t="s">
        <v>497</v>
      </c>
      <c r="V203" s="4" t="s">
        <v>34</v>
      </c>
      <c r="W203" s="90" t="s">
        <v>3581</v>
      </c>
      <c r="X203" s="4" t="s">
        <v>235</v>
      </c>
      <c r="Y203" s="90" t="s">
        <v>349</v>
      </c>
      <c r="Z203" s="4" t="s">
        <v>236</v>
      </c>
      <c r="AA203" s="54" t="s">
        <v>16475</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15645</v>
      </c>
      <c r="B204" s="3" t="s">
        <v>3417</v>
      </c>
      <c r="C204" s="4" t="s">
        <v>3418</v>
      </c>
      <c r="D204" s="4" t="s">
        <v>3419</v>
      </c>
      <c r="E204" s="4" t="s">
        <v>3420</v>
      </c>
      <c r="F204" s="4" t="s">
        <v>3421</v>
      </c>
      <c r="G204" s="4" t="s">
        <v>3422</v>
      </c>
      <c r="H204" s="3" t="s">
        <v>248</v>
      </c>
      <c r="I204" s="4" t="s">
        <v>249</v>
      </c>
      <c r="J204" s="4" t="s">
        <v>3579</v>
      </c>
      <c r="K204" s="5" t="s">
        <v>3580</v>
      </c>
      <c r="L204" s="6">
        <v>2</v>
      </c>
      <c r="M204" s="5" t="s">
        <v>22</v>
      </c>
      <c r="N204" s="90" t="s">
        <v>497</v>
      </c>
      <c r="O204" s="4" t="s">
        <v>137</v>
      </c>
      <c r="P204" s="90" t="s">
        <v>3581</v>
      </c>
      <c r="Q204" s="4" t="s">
        <v>179</v>
      </c>
      <c r="R204" s="90">
        <v>16</v>
      </c>
      <c r="S204" s="4" t="s">
        <v>31</v>
      </c>
      <c r="T204" s="68" t="str">
        <f t="shared" si="3"/>
        <v>16. Paz, justicia e instituciones sólidas</v>
      </c>
      <c r="U204" s="90" t="s">
        <v>528</v>
      </c>
      <c r="V204" s="4" t="s">
        <v>34</v>
      </c>
      <c r="W204" s="90" t="s">
        <v>498</v>
      </c>
      <c r="X204" s="4" t="s">
        <v>37</v>
      </c>
      <c r="Y204" s="90" t="s">
        <v>351</v>
      </c>
      <c r="Z204" s="4" t="s">
        <v>252</v>
      </c>
      <c r="AA204" s="54" t="s">
        <v>16516</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15646</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90">
        <v>5</v>
      </c>
      <c r="O205" s="5" t="s">
        <v>134</v>
      </c>
      <c r="P205" s="90">
        <v>0</v>
      </c>
      <c r="Q205" s="5" t="s">
        <v>134</v>
      </c>
      <c r="R205" s="90">
        <v>5</v>
      </c>
      <c r="S205" s="4" t="s">
        <v>268</v>
      </c>
      <c r="T205" s="68" t="str">
        <f t="shared" si="3"/>
        <v xml:space="preserve">5. Igualdad de género </v>
      </c>
      <c r="U205" s="90" t="s">
        <v>497</v>
      </c>
      <c r="V205" s="4" t="s">
        <v>34</v>
      </c>
      <c r="W205" s="90" t="s">
        <v>349</v>
      </c>
      <c r="X205" s="4" t="s">
        <v>269</v>
      </c>
      <c r="Y205" s="90" t="s">
        <v>840</v>
      </c>
      <c r="Z205" s="4" t="s">
        <v>270</v>
      </c>
      <c r="AA205" s="54" t="s">
        <v>16476</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15647</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90">
        <v>6</v>
      </c>
      <c r="O206" s="4" t="s">
        <v>135</v>
      </c>
      <c r="P206" s="90">
        <v>0</v>
      </c>
      <c r="Q206" s="4" t="s">
        <v>135</v>
      </c>
      <c r="R206" s="90">
        <v>10</v>
      </c>
      <c r="S206" s="4" t="s">
        <v>286</v>
      </c>
      <c r="T206" s="68" t="str">
        <f t="shared" si="3"/>
        <v xml:space="preserve">10. Reducción de las desigualdades </v>
      </c>
      <c r="U206" s="90" t="s">
        <v>497</v>
      </c>
      <c r="V206" s="4" t="s">
        <v>34</v>
      </c>
      <c r="W206" s="90" t="s">
        <v>349</v>
      </c>
      <c r="X206" s="4" t="s">
        <v>269</v>
      </c>
      <c r="Y206" s="90" t="s">
        <v>840</v>
      </c>
      <c r="Z206" s="4" t="s">
        <v>270</v>
      </c>
      <c r="AA206" s="54" t="s">
        <v>16476</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15648</v>
      </c>
      <c r="B207" s="3" t="s">
        <v>3417</v>
      </c>
      <c r="C207" s="4" t="s">
        <v>3418</v>
      </c>
      <c r="D207" s="4" t="s">
        <v>3719</v>
      </c>
      <c r="E207" s="4" t="s">
        <v>3420</v>
      </c>
      <c r="F207" s="4" t="s">
        <v>3421</v>
      </c>
      <c r="G207" s="4" t="s">
        <v>3422</v>
      </c>
      <c r="H207" s="3" t="s">
        <v>345</v>
      </c>
      <c r="I207" s="4" t="s">
        <v>346</v>
      </c>
      <c r="J207" s="4" t="s">
        <v>347</v>
      </c>
      <c r="K207" s="5" t="s">
        <v>3720</v>
      </c>
      <c r="L207" s="6">
        <v>1</v>
      </c>
      <c r="M207" s="5" t="s">
        <v>125</v>
      </c>
      <c r="N207" s="90" t="s">
        <v>351</v>
      </c>
      <c r="O207" s="4" t="s">
        <v>135</v>
      </c>
      <c r="P207" s="90" t="s">
        <v>497</v>
      </c>
      <c r="Q207" s="4" t="s">
        <v>167</v>
      </c>
      <c r="R207" s="90" t="s">
        <v>1593</v>
      </c>
      <c r="S207" s="4" t="s">
        <v>286</v>
      </c>
      <c r="T207" s="68" t="str">
        <f t="shared" si="3"/>
        <v xml:space="preserve">10. Reducción de las desigualdades </v>
      </c>
      <c r="U207" s="90" t="s">
        <v>349</v>
      </c>
      <c r="V207" s="4" t="s">
        <v>350</v>
      </c>
      <c r="W207" s="90" t="s">
        <v>351</v>
      </c>
      <c r="X207" s="4" t="s">
        <v>352</v>
      </c>
      <c r="Y207" s="90"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15649</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90">
        <v>3</v>
      </c>
      <c r="O208" s="5" t="s">
        <v>153</v>
      </c>
      <c r="P208" s="90">
        <v>2</v>
      </c>
      <c r="Q208" s="5" t="s">
        <v>218</v>
      </c>
      <c r="R208" s="90">
        <v>16</v>
      </c>
      <c r="S208" s="4" t="s">
        <v>31</v>
      </c>
      <c r="T208" s="68" t="str">
        <f t="shared" si="3"/>
        <v>16. Paz, justicia e instituciones sólidas</v>
      </c>
      <c r="U208" s="90" t="s">
        <v>497</v>
      </c>
      <c r="V208" s="4" t="s">
        <v>34</v>
      </c>
      <c r="W208" s="90" t="s">
        <v>528</v>
      </c>
      <c r="X208" s="4" t="s">
        <v>37</v>
      </c>
      <c r="Y208" s="90" t="s">
        <v>349</v>
      </c>
      <c r="Z208" s="4" t="s">
        <v>1685</v>
      </c>
      <c r="AA208" s="54" t="s">
        <v>16497</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15650</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90">
        <v>6</v>
      </c>
      <c r="O209" s="4" t="s">
        <v>135</v>
      </c>
      <c r="P209" s="90">
        <v>3</v>
      </c>
      <c r="Q209" s="4" t="s">
        <v>169</v>
      </c>
      <c r="R209" s="90">
        <v>10</v>
      </c>
      <c r="S209" s="4" t="s">
        <v>286</v>
      </c>
      <c r="T209" s="68" t="str">
        <f t="shared" si="3"/>
        <v xml:space="preserve">10. Reducción de las desigualdades </v>
      </c>
      <c r="U209" s="90" t="s">
        <v>349</v>
      </c>
      <c r="V209" s="4" t="s">
        <v>350</v>
      </c>
      <c r="W209" s="90" t="s">
        <v>351</v>
      </c>
      <c r="X209" s="4" t="s">
        <v>352</v>
      </c>
      <c r="Y209" s="90" t="s">
        <v>349</v>
      </c>
      <c r="Z209" s="4" t="s">
        <v>1342</v>
      </c>
      <c r="AA209" s="54" t="s">
        <v>16493</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15651</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90">
        <v>5</v>
      </c>
      <c r="O210" s="5" t="s">
        <v>134</v>
      </c>
      <c r="P210" s="90">
        <v>0</v>
      </c>
      <c r="Q210" s="5" t="s">
        <v>134</v>
      </c>
      <c r="R210" s="90">
        <v>5</v>
      </c>
      <c r="S210" s="4" t="s">
        <v>268</v>
      </c>
      <c r="T210" s="68" t="str">
        <f t="shared" si="3"/>
        <v xml:space="preserve">5. Igualdad de género </v>
      </c>
      <c r="U210" s="90" t="s">
        <v>497</v>
      </c>
      <c r="V210" s="4" t="s">
        <v>34</v>
      </c>
      <c r="W210" s="90" t="s">
        <v>349</v>
      </c>
      <c r="X210" s="4" t="s">
        <v>269</v>
      </c>
      <c r="Y210" s="90" t="s">
        <v>840</v>
      </c>
      <c r="Z210" s="4" t="s">
        <v>270</v>
      </c>
      <c r="AA210" s="54" t="s">
        <v>16476</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15652</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90">
        <v>3</v>
      </c>
      <c r="O211" s="4" t="s">
        <v>153</v>
      </c>
      <c r="P211" s="90">
        <v>1</v>
      </c>
      <c r="Q211" s="4" t="s">
        <v>217</v>
      </c>
      <c r="R211" s="90">
        <v>16</v>
      </c>
      <c r="S211" s="4" t="s">
        <v>31</v>
      </c>
      <c r="T211" s="68" t="str">
        <f t="shared" si="3"/>
        <v>16. Paz, justicia e instituciones sólidas</v>
      </c>
      <c r="U211" s="90" t="s">
        <v>349</v>
      </c>
      <c r="V211" s="4" t="s">
        <v>350</v>
      </c>
      <c r="W211" s="90" t="s">
        <v>3581</v>
      </c>
      <c r="X211" s="4" t="s">
        <v>1702</v>
      </c>
      <c r="Y211" s="90"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15635</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90">
        <v>3</v>
      </c>
      <c r="O212" s="4" t="s">
        <v>153</v>
      </c>
      <c r="P212" s="90">
        <v>2</v>
      </c>
      <c r="Q212" s="4" t="s">
        <v>218</v>
      </c>
      <c r="R212" s="90">
        <v>16</v>
      </c>
      <c r="S212" s="4" t="s">
        <v>31</v>
      </c>
      <c r="T212" s="68" t="str">
        <f t="shared" si="3"/>
        <v>16. Paz, justicia e instituciones sólidas</v>
      </c>
      <c r="U212" s="90" t="s">
        <v>497</v>
      </c>
      <c r="V212" s="4" t="s">
        <v>34</v>
      </c>
      <c r="W212" s="90" t="s">
        <v>528</v>
      </c>
      <c r="X212" s="4" t="s">
        <v>37</v>
      </c>
      <c r="Y212" s="90"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15653</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90">
        <v>6</v>
      </c>
      <c r="O213" s="5" t="s">
        <v>135</v>
      </c>
      <c r="P213" s="90" t="s">
        <v>872</v>
      </c>
      <c r="Q213" s="5" t="s">
        <v>135</v>
      </c>
      <c r="R213" s="90">
        <v>10</v>
      </c>
      <c r="S213" s="4" t="s">
        <v>286</v>
      </c>
      <c r="T213" s="68" t="str">
        <f t="shared" si="3"/>
        <v xml:space="preserve">10. Reducción de las desigualdades </v>
      </c>
      <c r="U213" s="90" t="s">
        <v>349</v>
      </c>
      <c r="V213" s="4" t="s">
        <v>350</v>
      </c>
      <c r="W213" s="90" t="s">
        <v>3581</v>
      </c>
      <c r="X213" s="4" t="s">
        <v>1702</v>
      </c>
      <c r="Y213" s="90"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15654</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90">
        <v>3</v>
      </c>
      <c r="O214" s="4" t="s">
        <v>132</v>
      </c>
      <c r="P214" s="90">
        <v>1</v>
      </c>
      <c r="Q214" s="4" t="s">
        <v>1058</v>
      </c>
      <c r="R214" s="90">
        <v>3</v>
      </c>
      <c r="S214" s="4" t="s">
        <v>972</v>
      </c>
      <c r="T214" s="68" t="str">
        <f t="shared" si="3"/>
        <v xml:space="preserve">3. Salud y bienestar </v>
      </c>
      <c r="U214" s="90" t="s">
        <v>349</v>
      </c>
      <c r="V214" s="4" t="s">
        <v>350</v>
      </c>
      <c r="W214" s="90" t="s">
        <v>840</v>
      </c>
      <c r="X214" s="4" t="s">
        <v>1039</v>
      </c>
      <c r="Y214" s="90" t="s">
        <v>497</v>
      </c>
      <c r="Z214" s="4" t="s">
        <v>1059</v>
      </c>
      <c r="AA214" s="54" t="s">
        <v>16495</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15655</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90">
        <v>6</v>
      </c>
      <c r="O215" s="5" t="s">
        <v>135</v>
      </c>
      <c r="P215" s="90" t="s">
        <v>872</v>
      </c>
      <c r="Q215" s="5" t="s">
        <v>135</v>
      </c>
      <c r="R215" s="90">
        <v>10</v>
      </c>
      <c r="S215" s="4" t="s">
        <v>286</v>
      </c>
      <c r="T215" s="68" t="str">
        <f t="shared" si="3"/>
        <v xml:space="preserve">10. Reducción de las desigualdades </v>
      </c>
      <c r="U215" s="90" t="s">
        <v>349</v>
      </c>
      <c r="V215" s="4" t="s">
        <v>350</v>
      </c>
      <c r="W215" s="90" t="s">
        <v>351</v>
      </c>
      <c r="X215" s="4" t="s">
        <v>352</v>
      </c>
      <c r="Y215" s="90"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15636</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90">
        <v>3</v>
      </c>
      <c r="O216" s="5" t="s">
        <v>138</v>
      </c>
      <c r="P216" s="90">
        <v>4</v>
      </c>
      <c r="Q216" s="5" t="s">
        <v>186</v>
      </c>
      <c r="R216" s="90">
        <v>15</v>
      </c>
      <c r="S216" s="4" t="s">
        <v>927</v>
      </c>
      <c r="T216" s="68" t="str">
        <f t="shared" si="3"/>
        <v>15. Vida de ecosistemas terrestres</v>
      </c>
      <c r="U216" s="90" t="s">
        <v>349</v>
      </c>
      <c r="V216" s="4" t="s">
        <v>350</v>
      </c>
      <c r="W216" s="90" t="s">
        <v>497</v>
      </c>
      <c r="X216" s="4" t="s">
        <v>928</v>
      </c>
      <c r="Y216" s="90"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15637</v>
      </c>
      <c r="B217" s="3" t="s">
        <v>3417</v>
      </c>
      <c r="C217" s="4" t="s">
        <v>3418</v>
      </c>
      <c r="D217" s="4" t="s">
        <v>3419</v>
      </c>
      <c r="E217" s="4" t="s">
        <v>3420</v>
      </c>
      <c r="F217" s="4" t="s">
        <v>3421</v>
      </c>
      <c r="G217" s="4" t="s">
        <v>3422</v>
      </c>
      <c r="H217" s="3" t="s">
        <v>923</v>
      </c>
      <c r="I217" s="4" t="s">
        <v>924</v>
      </c>
      <c r="J217" s="4" t="s">
        <v>3470</v>
      </c>
      <c r="K217" s="5" t="s">
        <v>3471</v>
      </c>
      <c r="L217" s="6">
        <v>2</v>
      </c>
      <c r="M217" s="5" t="s">
        <v>22</v>
      </c>
      <c r="N217" s="90">
        <v>3</v>
      </c>
      <c r="O217" s="4" t="s">
        <v>138</v>
      </c>
      <c r="P217" s="90">
        <v>4</v>
      </c>
      <c r="Q217" s="4" t="s">
        <v>186</v>
      </c>
      <c r="R217" s="90">
        <v>15</v>
      </c>
      <c r="S217" s="4" t="s">
        <v>927</v>
      </c>
      <c r="T217" s="68" t="str">
        <f t="shared" si="3"/>
        <v>15. Vida de ecosistemas terrestres</v>
      </c>
      <c r="U217" s="90" t="s">
        <v>349</v>
      </c>
      <c r="V217" s="4" t="s">
        <v>350</v>
      </c>
      <c r="W217" s="90" t="s">
        <v>497</v>
      </c>
      <c r="X217" s="4" t="s">
        <v>928</v>
      </c>
      <c r="Y217" s="90" t="s">
        <v>840</v>
      </c>
      <c r="Z217" s="4" t="s">
        <v>929</v>
      </c>
      <c r="AA217" s="54" t="s">
        <v>16489</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15638</v>
      </c>
      <c r="B218" s="3" t="s">
        <v>3417</v>
      </c>
      <c r="C218" s="4" t="s">
        <v>3418</v>
      </c>
      <c r="D218" s="4" t="s">
        <v>3419</v>
      </c>
      <c r="E218" s="4" t="s">
        <v>3420</v>
      </c>
      <c r="F218" s="4" t="s">
        <v>3421</v>
      </c>
      <c r="G218" s="4" t="s">
        <v>3422</v>
      </c>
      <c r="H218" s="3" t="s">
        <v>946</v>
      </c>
      <c r="I218" s="4" t="s">
        <v>947</v>
      </c>
      <c r="J218" s="4" t="s">
        <v>3486</v>
      </c>
      <c r="K218" s="5" t="s">
        <v>3487</v>
      </c>
      <c r="L218" s="6">
        <v>2</v>
      </c>
      <c r="M218" s="5" t="s">
        <v>22</v>
      </c>
      <c r="N218" s="90">
        <v>3</v>
      </c>
      <c r="O218" s="5" t="s">
        <v>138</v>
      </c>
      <c r="P218" s="90">
        <v>3</v>
      </c>
      <c r="Q218" s="5" t="s">
        <v>185</v>
      </c>
      <c r="R218" s="90">
        <v>11</v>
      </c>
      <c r="S218" s="4" t="s">
        <v>631</v>
      </c>
      <c r="T218" s="68" t="str">
        <f t="shared" si="3"/>
        <v>11. Ciudades y comunidades sostenibles</v>
      </c>
      <c r="U218" s="90" t="s">
        <v>349</v>
      </c>
      <c r="V218" s="4" t="s">
        <v>350</v>
      </c>
      <c r="W218" s="90" t="s">
        <v>497</v>
      </c>
      <c r="X218" s="4" t="s">
        <v>928</v>
      </c>
      <c r="Y218" s="90" t="s">
        <v>497</v>
      </c>
      <c r="Z218" s="4" t="s">
        <v>950</v>
      </c>
      <c r="AA218" s="54" t="s">
        <v>16490</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15639</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90">
        <v>2</v>
      </c>
      <c r="O219" s="4" t="s">
        <v>131</v>
      </c>
      <c r="P219" s="90">
        <v>4</v>
      </c>
      <c r="Q219" s="4" t="s">
        <v>164</v>
      </c>
      <c r="R219" s="90">
        <v>3</v>
      </c>
      <c r="S219" s="4" t="s">
        <v>972</v>
      </c>
      <c r="T219" s="68" t="str">
        <f t="shared" si="3"/>
        <v xml:space="preserve">3. Salud y bienestar </v>
      </c>
      <c r="U219" s="90" t="s">
        <v>349</v>
      </c>
      <c r="V219" s="4" t="s">
        <v>350</v>
      </c>
      <c r="W219" s="90" t="s">
        <v>528</v>
      </c>
      <c r="X219" s="4" t="s">
        <v>973</v>
      </c>
      <c r="Y219" s="90" t="s">
        <v>498</v>
      </c>
      <c r="Z219" s="4" t="s">
        <v>974</v>
      </c>
      <c r="AA219" s="54" t="s">
        <v>16491</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15640</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90">
        <v>4</v>
      </c>
      <c r="O220" s="5" t="s">
        <v>145</v>
      </c>
      <c r="P220" s="90">
        <v>0</v>
      </c>
      <c r="Q220" s="5" t="s">
        <v>145</v>
      </c>
      <c r="R220" s="90">
        <v>4</v>
      </c>
      <c r="S220" s="4" t="s">
        <v>1022</v>
      </c>
      <c r="T220" s="68" t="str">
        <f t="shared" si="3"/>
        <v>4. Educación de calidad</v>
      </c>
      <c r="U220" s="90" t="s">
        <v>349</v>
      </c>
      <c r="V220" s="4" t="s">
        <v>350</v>
      </c>
      <c r="W220" s="90" t="s">
        <v>840</v>
      </c>
      <c r="X220" s="4" t="s">
        <v>1039</v>
      </c>
      <c r="Y220" s="90" t="s">
        <v>349</v>
      </c>
      <c r="Z220" s="4" t="s">
        <v>1040</v>
      </c>
      <c r="AA220" s="54" t="s">
        <v>16494</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15641</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90">
        <v>2</v>
      </c>
      <c r="O221" s="4" t="s">
        <v>25</v>
      </c>
      <c r="P221" s="90">
        <v>1</v>
      </c>
      <c r="Q221" s="4" t="s">
        <v>28</v>
      </c>
      <c r="R221" s="90">
        <v>11</v>
      </c>
      <c r="S221" s="4" t="s">
        <v>631</v>
      </c>
      <c r="T221" s="68" t="str">
        <f t="shared" si="3"/>
        <v>11. Ciudades y comunidades sostenibles</v>
      </c>
      <c r="U221" s="90" t="s">
        <v>349</v>
      </c>
      <c r="V221" s="4" t="s">
        <v>350</v>
      </c>
      <c r="W221" s="90" t="s">
        <v>349</v>
      </c>
      <c r="X221" s="4" t="s">
        <v>783</v>
      </c>
      <c r="Y221" s="90" t="s">
        <v>497</v>
      </c>
      <c r="Z221" s="4" t="s">
        <v>784</v>
      </c>
      <c r="AA221" s="54" t="s">
        <v>16482</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15642</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90">
        <v>2</v>
      </c>
      <c r="O222" s="5" t="s">
        <v>25</v>
      </c>
      <c r="P222" s="90">
        <v>2</v>
      </c>
      <c r="Q222" s="5" t="s">
        <v>180</v>
      </c>
      <c r="R222" s="90">
        <v>11</v>
      </c>
      <c r="S222" s="4" t="s">
        <v>631</v>
      </c>
      <c r="T222" s="68" t="str">
        <f t="shared" si="3"/>
        <v>11. Ciudades y comunidades sostenibles</v>
      </c>
      <c r="U222" s="90" t="s">
        <v>349</v>
      </c>
      <c r="V222" s="4" t="s">
        <v>350</v>
      </c>
      <c r="W222" s="90" t="s">
        <v>349</v>
      </c>
      <c r="X222" s="4" t="s">
        <v>783</v>
      </c>
      <c r="Y222" s="90" t="s">
        <v>497</v>
      </c>
      <c r="Z222" s="4" t="s">
        <v>784</v>
      </c>
      <c r="AA222" s="54" t="s">
        <v>16482</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15656</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90">
        <v>1</v>
      </c>
      <c r="O223" s="5" t="s">
        <v>148</v>
      </c>
      <c r="P223" s="90">
        <v>11</v>
      </c>
      <c r="Q223" s="5" t="s">
        <v>201</v>
      </c>
      <c r="R223" s="90">
        <v>16</v>
      </c>
      <c r="S223" s="4" t="s">
        <v>31</v>
      </c>
      <c r="T223" s="68" t="str">
        <f t="shared" si="3"/>
        <v>16. Paz, justicia e instituciones sólidas</v>
      </c>
      <c r="U223" s="90" t="s">
        <v>497</v>
      </c>
      <c r="V223" s="4" t="s">
        <v>34</v>
      </c>
      <c r="W223" s="90" t="s">
        <v>3581</v>
      </c>
      <c r="X223" s="4" t="s">
        <v>235</v>
      </c>
      <c r="Y223" s="90" t="s">
        <v>497</v>
      </c>
      <c r="Z223" s="4" t="s">
        <v>902</v>
      </c>
      <c r="AA223" s="54" t="s">
        <v>16484</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15665</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90">
        <v>3</v>
      </c>
      <c r="O224" s="5" t="s">
        <v>138</v>
      </c>
      <c r="P224" s="90">
        <v>4</v>
      </c>
      <c r="Q224" s="5" t="s">
        <v>186</v>
      </c>
      <c r="R224" s="90">
        <v>15</v>
      </c>
      <c r="S224" s="4" t="s">
        <v>927</v>
      </c>
      <c r="T224" s="68" t="str">
        <f t="shared" si="3"/>
        <v>15. Vida de ecosistemas terrestres</v>
      </c>
      <c r="U224" s="90" t="s">
        <v>349</v>
      </c>
      <c r="V224" s="4" t="s">
        <v>350</v>
      </c>
      <c r="W224" s="90" t="s">
        <v>497</v>
      </c>
      <c r="X224" s="4" t="s">
        <v>928</v>
      </c>
      <c r="Y224" s="90" t="s">
        <v>498</v>
      </c>
      <c r="Z224" s="4" t="s">
        <v>3760</v>
      </c>
      <c r="AA224" s="54" t="s">
        <v>16504</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15666</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90">
        <v>3</v>
      </c>
      <c r="O225" s="4" t="s">
        <v>138</v>
      </c>
      <c r="P225" s="90">
        <v>4</v>
      </c>
      <c r="Q225" s="4" t="s">
        <v>186</v>
      </c>
      <c r="R225" s="90">
        <v>15</v>
      </c>
      <c r="S225" s="4" t="s">
        <v>927</v>
      </c>
      <c r="T225" s="68" t="str">
        <f t="shared" si="3"/>
        <v>15. Vida de ecosistemas terrestres</v>
      </c>
      <c r="U225" s="90" t="s">
        <v>349</v>
      </c>
      <c r="V225" s="4" t="s">
        <v>350</v>
      </c>
      <c r="W225" s="90" t="s">
        <v>497</v>
      </c>
      <c r="X225" s="4" t="s">
        <v>928</v>
      </c>
      <c r="Y225" s="90"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15667</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90">
        <v>3</v>
      </c>
      <c r="O226" s="5" t="s">
        <v>138</v>
      </c>
      <c r="P226" s="90">
        <v>2</v>
      </c>
      <c r="Q226" s="5" t="s">
        <v>184</v>
      </c>
      <c r="R226" s="90">
        <v>6</v>
      </c>
      <c r="S226" s="4" t="s">
        <v>1300</v>
      </c>
      <c r="T226" s="68" t="str">
        <f t="shared" si="3"/>
        <v xml:space="preserve">6. Agua limpia y saneamiento </v>
      </c>
      <c r="U226" s="90" t="s">
        <v>349</v>
      </c>
      <c r="V226" s="4" t="s">
        <v>350</v>
      </c>
      <c r="W226" s="90" t="s">
        <v>349</v>
      </c>
      <c r="X226" s="4" t="s">
        <v>783</v>
      </c>
      <c r="Y226" s="90" t="s">
        <v>528</v>
      </c>
      <c r="Z226" s="4" t="s">
        <v>1301</v>
      </c>
      <c r="AA226" s="54" t="s">
        <v>16486</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15668</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90">
        <v>2</v>
      </c>
      <c r="O227" s="4" t="s">
        <v>25</v>
      </c>
      <c r="P227" s="90">
        <v>1</v>
      </c>
      <c r="Q227" s="4" t="s">
        <v>28</v>
      </c>
      <c r="R227" s="90">
        <v>11</v>
      </c>
      <c r="S227" s="4" t="s">
        <v>631</v>
      </c>
      <c r="T227" s="68" t="str">
        <f t="shared" si="3"/>
        <v>11. Ciudades y comunidades sostenibles</v>
      </c>
      <c r="U227" s="90" t="s">
        <v>349</v>
      </c>
      <c r="V227" s="4" t="s">
        <v>350</v>
      </c>
      <c r="W227" s="90" t="s">
        <v>349</v>
      </c>
      <c r="X227" s="4" t="s">
        <v>783</v>
      </c>
      <c r="Y227" s="90" t="s">
        <v>497</v>
      </c>
      <c r="Z227" s="4" t="s">
        <v>784</v>
      </c>
      <c r="AA227" s="54" t="s">
        <v>16482</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15669</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90">
        <v>2</v>
      </c>
      <c r="O228" s="5" t="s">
        <v>25</v>
      </c>
      <c r="P228" s="90">
        <v>2</v>
      </c>
      <c r="Q228" s="5" t="s">
        <v>180</v>
      </c>
      <c r="R228" s="90">
        <v>11</v>
      </c>
      <c r="S228" s="4" t="s">
        <v>631</v>
      </c>
      <c r="T228" s="68" t="str">
        <f t="shared" si="3"/>
        <v>11. Ciudades y comunidades sostenibles</v>
      </c>
      <c r="U228" s="90" t="s">
        <v>349</v>
      </c>
      <c r="V228" s="4" t="s">
        <v>350</v>
      </c>
      <c r="W228" s="90" t="s">
        <v>349</v>
      </c>
      <c r="X228" s="4" t="s">
        <v>783</v>
      </c>
      <c r="Y228" s="90" t="s">
        <v>497</v>
      </c>
      <c r="Z228" s="4" t="s">
        <v>784</v>
      </c>
      <c r="AA228" s="54" t="s">
        <v>16482</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15670</v>
      </c>
      <c r="B229" s="3" t="s">
        <v>3721</v>
      </c>
      <c r="C229" s="4" t="s">
        <v>3722</v>
      </c>
      <c r="D229" s="4" t="s">
        <v>3723</v>
      </c>
      <c r="E229" s="4" t="s">
        <v>3724</v>
      </c>
      <c r="F229" s="4" t="s">
        <v>3725</v>
      </c>
      <c r="G229" s="4" t="s">
        <v>3726</v>
      </c>
      <c r="H229" s="3" t="s">
        <v>14</v>
      </c>
      <c r="I229" s="4" t="s">
        <v>16</v>
      </c>
      <c r="J229" s="4" t="s">
        <v>362</v>
      </c>
      <c r="K229" s="5" t="s">
        <v>3890</v>
      </c>
      <c r="L229" s="6">
        <v>2</v>
      </c>
      <c r="M229" s="5" t="s">
        <v>22</v>
      </c>
      <c r="N229" s="90" t="s">
        <v>349</v>
      </c>
      <c r="O229" s="4" t="s">
        <v>25</v>
      </c>
      <c r="P229" s="90" t="s">
        <v>497</v>
      </c>
      <c r="Q229" s="4" t="s">
        <v>28</v>
      </c>
      <c r="R229" s="90" t="s">
        <v>1593</v>
      </c>
      <c r="S229" s="4" t="s">
        <v>286</v>
      </c>
      <c r="T229" s="68" t="str">
        <f t="shared" si="3"/>
        <v xml:space="preserve">10. Reducción de las desigualdades </v>
      </c>
      <c r="U229" s="90" t="s">
        <v>349</v>
      </c>
      <c r="V229" s="4" t="s">
        <v>34</v>
      </c>
      <c r="W229" s="90" t="s">
        <v>349</v>
      </c>
      <c r="X229" s="4" t="s">
        <v>269</v>
      </c>
      <c r="Y229" s="90" t="s">
        <v>497</v>
      </c>
      <c r="Z229" s="4" t="s">
        <v>3891</v>
      </c>
      <c r="AA229" s="54" t="s">
        <v>16482</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15671</v>
      </c>
      <c r="B230" s="3" t="s">
        <v>3721</v>
      </c>
      <c r="C230" s="4" t="s">
        <v>3722</v>
      </c>
      <c r="D230" s="4" t="s">
        <v>3723</v>
      </c>
      <c r="E230" s="4" t="s">
        <v>3724</v>
      </c>
      <c r="F230" s="4" t="s">
        <v>3725</v>
      </c>
      <c r="G230" s="4" t="s">
        <v>3726</v>
      </c>
      <c r="H230" s="3" t="s">
        <v>231</v>
      </c>
      <c r="I230" s="4" t="s">
        <v>232</v>
      </c>
      <c r="J230" s="4" t="s">
        <v>362</v>
      </c>
      <c r="K230" s="5" t="s">
        <v>3893</v>
      </c>
      <c r="L230" s="6">
        <v>5</v>
      </c>
      <c r="M230" s="5" t="s">
        <v>128</v>
      </c>
      <c r="N230" s="90">
        <v>3</v>
      </c>
      <c r="O230" s="5" t="s">
        <v>150</v>
      </c>
      <c r="P230" s="90">
        <v>1</v>
      </c>
      <c r="Q230" s="5" t="s">
        <v>209</v>
      </c>
      <c r="R230" s="90">
        <v>16</v>
      </c>
      <c r="S230" s="4" t="s">
        <v>31</v>
      </c>
      <c r="T230" s="68" t="str">
        <f t="shared" si="3"/>
        <v>16. Paz, justicia e instituciones sólidas</v>
      </c>
      <c r="U230" s="90" t="s">
        <v>497</v>
      </c>
      <c r="V230" s="4" t="s">
        <v>34</v>
      </c>
      <c r="W230" s="90" t="s">
        <v>3581</v>
      </c>
      <c r="X230" s="4" t="s">
        <v>235</v>
      </c>
      <c r="Y230" s="90" t="s">
        <v>349</v>
      </c>
      <c r="Z230" s="4" t="s">
        <v>236</v>
      </c>
      <c r="AA230" s="54" t="s">
        <v>16475</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15672</v>
      </c>
      <c r="B231" s="3" t="s">
        <v>3721</v>
      </c>
      <c r="C231" s="4" t="s">
        <v>3722</v>
      </c>
      <c r="D231" s="4" t="s">
        <v>3723</v>
      </c>
      <c r="E231" s="4" t="s">
        <v>3724</v>
      </c>
      <c r="F231" s="4" t="s">
        <v>3725</v>
      </c>
      <c r="G231" s="4" t="s">
        <v>3726</v>
      </c>
      <c r="H231" s="3" t="s">
        <v>248</v>
      </c>
      <c r="I231" s="4" t="s">
        <v>249</v>
      </c>
      <c r="J231" s="4" t="s">
        <v>362</v>
      </c>
      <c r="K231" s="5" t="s">
        <v>3894</v>
      </c>
      <c r="L231" s="6">
        <v>2</v>
      </c>
      <c r="M231" s="5" t="s">
        <v>22</v>
      </c>
      <c r="N231" s="90" t="s">
        <v>497</v>
      </c>
      <c r="O231" s="4" t="s">
        <v>137</v>
      </c>
      <c r="P231" s="90" t="s">
        <v>3581</v>
      </c>
      <c r="Q231" s="4" t="s">
        <v>179</v>
      </c>
      <c r="R231" s="90">
        <v>16</v>
      </c>
      <c r="S231" s="4" t="s">
        <v>31</v>
      </c>
      <c r="T231" s="68" t="str">
        <f t="shared" si="3"/>
        <v>16. Paz, justicia e instituciones sólidas</v>
      </c>
      <c r="U231" s="90" t="s">
        <v>528</v>
      </c>
      <c r="V231" s="4" t="s">
        <v>34</v>
      </c>
      <c r="W231" s="90" t="s">
        <v>498</v>
      </c>
      <c r="X231" s="4" t="s">
        <v>37</v>
      </c>
      <c r="Y231" s="90" t="s">
        <v>351</v>
      </c>
      <c r="Z231" s="4" t="s">
        <v>252</v>
      </c>
      <c r="AA231" s="54" t="s">
        <v>16516</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15673</v>
      </c>
      <c r="B232" s="3" t="s">
        <v>3721</v>
      </c>
      <c r="C232" s="4" t="s">
        <v>3722</v>
      </c>
      <c r="D232" s="4" t="s">
        <v>3723</v>
      </c>
      <c r="E232" s="4" t="s">
        <v>3724</v>
      </c>
      <c r="F232" s="4" t="s">
        <v>3725</v>
      </c>
      <c r="G232" s="4" t="s">
        <v>3726</v>
      </c>
      <c r="H232" s="3" t="s">
        <v>263</v>
      </c>
      <c r="I232" s="4" t="s">
        <v>264</v>
      </c>
      <c r="J232" s="4" t="s">
        <v>362</v>
      </c>
      <c r="K232" s="5" t="s">
        <v>3895</v>
      </c>
      <c r="L232" s="6">
        <v>1</v>
      </c>
      <c r="M232" s="5" t="s">
        <v>125</v>
      </c>
      <c r="N232" s="90">
        <v>5</v>
      </c>
      <c r="O232" s="5" t="s">
        <v>134</v>
      </c>
      <c r="P232" s="90">
        <v>0</v>
      </c>
      <c r="Q232" s="5" t="s">
        <v>134</v>
      </c>
      <c r="R232" s="90">
        <v>5</v>
      </c>
      <c r="S232" s="4" t="s">
        <v>268</v>
      </c>
      <c r="T232" s="68" t="str">
        <f t="shared" si="3"/>
        <v xml:space="preserve">5. Igualdad de género </v>
      </c>
      <c r="U232" s="90" t="s">
        <v>497</v>
      </c>
      <c r="V232" s="4" t="s">
        <v>34</v>
      </c>
      <c r="W232" s="90" t="s">
        <v>349</v>
      </c>
      <c r="X232" s="4" t="s">
        <v>269</v>
      </c>
      <c r="Y232" s="90" t="s">
        <v>840</v>
      </c>
      <c r="Z232" s="4" t="s">
        <v>270</v>
      </c>
      <c r="AA232" s="54" t="s">
        <v>16476</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15674</v>
      </c>
      <c r="B233" s="3" t="s">
        <v>3721</v>
      </c>
      <c r="C233" s="4" t="s">
        <v>3722</v>
      </c>
      <c r="D233" s="4" t="s">
        <v>3723</v>
      </c>
      <c r="E233" s="4" t="s">
        <v>3724</v>
      </c>
      <c r="F233" s="4" t="s">
        <v>3725</v>
      </c>
      <c r="G233" s="4" t="s">
        <v>3726</v>
      </c>
      <c r="H233" s="3" t="s">
        <v>282</v>
      </c>
      <c r="I233" s="4" t="s">
        <v>283</v>
      </c>
      <c r="J233" s="4" t="s">
        <v>362</v>
      </c>
      <c r="K233" s="5" t="s">
        <v>3896</v>
      </c>
      <c r="L233" s="6">
        <v>1</v>
      </c>
      <c r="M233" s="5" t="s">
        <v>125</v>
      </c>
      <c r="N233" s="90">
        <v>6</v>
      </c>
      <c r="O233" s="4" t="s">
        <v>135</v>
      </c>
      <c r="P233" s="90">
        <v>0</v>
      </c>
      <c r="Q233" s="4" t="s">
        <v>135</v>
      </c>
      <c r="R233" s="90">
        <v>10</v>
      </c>
      <c r="S233" s="4" t="s">
        <v>286</v>
      </c>
      <c r="T233" s="68" t="str">
        <f t="shared" si="3"/>
        <v xml:space="preserve">10. Reducción de las desigualdades </v>
      </c>
      <c r="U233" s="90" t="s">
        <v>497</v>
      </c>
      <c r="V233" s="4" t="s">
        <v>34</v>
      </c>
      <c r="W233" s="90" t="s">
        <v>349</v>
      </c>
      <c r="X233" s="4" t="s">
        <v>269</v>
      </c>
      <c r="Y233" s="90" t="s">
        <v>840</v>
      </c>
      <c r="Z233" s="4" t="s">
        <v>270</v>
      </c>
      <c r="AA233" s="54" t="s">
        <v>16476</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15657</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90">
        <v>3</v>
      </c>
      <c r="O234" s="4" t="s">
        <v>153</v>
      </c>
      <c r="P234" s="90">
        <v>2</v>
      </c>
      <c r="Q234" s="4" t="s">
        <v>218</v>
      </c>
      <c r="R234" s="90">
        <v>16</v>
      </c>
      <c r="S234" s="4" t="s">
        <v>31</v>
      </c>
      <c r="T234" s="68" t="str">
        <f t="shared" si="3"/>
        <v>16. Paz, justicia e instituciones sólidas</v>
      </c>
      <c r="U234" s="90" t="s">
        <v>497</v>
      </c>
      <c r="V234" s="4" t="s">
        <v>34</v>
      </c>
      <c r="W234" s="90" t="s">
        <v>528</v>
      </c>
      <c r="X234" s="4" t="s">
        <v>37</v>
      </c>
      <c r="Y234" s="90"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15675</v>
      </c>
      <c r="B235" s="3" t="s">
        <v>3721</v>
      </c>
      <c r="C235" s="4" t="s">
        <v>3722</v>
      </c>
      <c r="D235" s="4" t="s">
        <v>3952</v>
      </c>
      <c r="E235" s="4" t="s">
        <v>3724</v>
      </c>
      <c r="F235" s="4" t="s">
        <v>3725</v>
      </c>
      <c r="G235" s="4" t="s">
        <v>3726</v>
      </c>
      <c r="H235" s="3" t="s">
        <v>345</v>
      </c>
      <c r="I235" s="4" t="s">
        <v>346</v>
      </c>
      <c r="J235" s="4" t="s">
        <v>347</v>
      </c>
      <c r="K235" s="5" t="s">
        <v>3953</v>
      </c>
      <c r="L235" s="6">
        <v>1</v>
      </c>
      <c r="M235" s="5" t="s">
        <v>125</v>
      </c>
      <c r="N235" s="90" t="s">
        <v>351</v>
      </c>
      <c r="O235" s="4" t="s">
        <v>135</v>
      </c>
      <c r="P235" s="90" t="s">
        <v>497</v>
      </c>
      <c r="Q235" s="4" t="s">
        <v>167</v>
      </c>
      <c r="R235" s="90" t="s">
        <v>1593</v>
      </c>
      <c r="S235" s="4" t="s">
        <v>286</v>
      </c>
      <c r="T235" s="68" t="str">
        <f t="shared" si="3"/>
        <v xml:space="preserve">10. Reducción de las desigualdades </v>
      </c>
      <c r="U235" s="90" t="s">
        <v>349</v>
      </c>
      <c r="V235" s="4" t="s">
        <v>350</v>
      </c>
      <c r="W235" s="90" t="s">
        <v>351</v>
      </c>
      <c r="X235" s="4" t="s">
        <v>352</v>
      </c>
      <c r="Y235" s="90"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15676</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90">
        <v>2</v>
      </c>
      <c r="O236" s="5" t="s">
        <v>25</v>
      </c>
      <c r="P236" s="90">
        <v>3</v>
      </c>
      <c r="Q236" s="5" t="s">
        <v>181</v>
      </c>
      <c r="R236" s="90">
        <v>11</v>
      </c>
      <c r="S236" s="4" t="s">
        <v>631</v>
      </c>
      <c r="T236" s="68" t="str">
        <f t="shared" si="3"/>
        <v>11. Ciudades y comunidades sostenibles</v>
      </c>
      <c r="U236" s="90" t="s">
        <v>349</v>
      </c>
      <c r="V236" s="4" t="s">
        <v>350</v>
      </c>
      <c r="W236" s="90" t="s">
        <v>349</v>
      </c>
      <c r="X236" s="4" t="s">
        <v>783</v>
      </c>
      <c r="Y236" s="90" t="s">
        <v>497</v>
      </c>
      <c r="Z236" s="4" t="s">
        <v>784</v>
      </c>
      <c r="AA236" s="54" t="s">
        <v>16482</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15677</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90">
        <v>6</v>
      </c>
      <c r="O237" s="4" t="s">
        <v>135</v>
      </c>
      <c r="P237" s="90">
        <v>0</v>
      </c>
      <c r="Q237" s="4" t="s">
        <v>135</v>
      </c>
      <c r="R237" s="90">
        <v>3</v>
      </c>
      <c r="S237" s="4" t="s">
        <v>972</v>
      </c>
      <c r="T237" s="68" t="str">
        <f t="shared" si="3"/>
        <v xml:space="preserve">3. Salud y bienestar </v>
      </c>
      <c r="U237" s="90" t="s">
        <v>349</v>
      </c>
      <c r="V237" s="4" t="s">
        <v>350</v>
      </c>
      <c r="W237" s="90" t="s">
        <v>3581</v>
      </c>
      <c r="X237" s="4" t="s">
        <v>1702</v>
      </c>
      <c r="Y237" s="90"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15678</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90">
        <v>6</v>
      </c>
      <c r="O238" s="5" t="s">
        <v>135</v>
      </c>
      <c r="P238" s="90">
        <v>1</v>
      </c>
      <c r="Q238" s="5" t="s">
        <v>167</v>
      </c>
      <c r="R238" s="90">
        <v>4</v>
      </c>
      <c r="S238" s="4" t="s">
        <v>1022</v>
      </c>
      <c r="T238" s="68" t="str">
        <f t="shared" si="3"/>
        <v>4. Educación de calidad</v>
      </c>
      <c r="U238" s="90" t="s">
        <v>349</v>
      </c>
      <c r="V238" s="4" t="s">
        <v>350</v>
      </c>
      <c r="W238" s="90" t="s">
        <v>3581</v>
      </c>
      <c r="X238" s="4" t="s">
        <v>1702</v>
      </c>
      <c r="Y238" s="90"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15679</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90">
        <v>6</v>
      </c>
      <c r="O239" s="4" t="s">
        <v>135</v>
      </c>
      <c r="P239" s="90">
        <v>4</v>
      </c>
      <c r="Q239" s="4" t="s">
        <v>170</v>
      </c>
      <c r="R239" s="90">
        <v>3</v>
      </c>
      <c r="S239" s="4" t="s">
        <v>972</v>
      </c>
      <c r="T239" s="68" t="str">
        <f t="shared" si="3"/>
        <v xml:space="preserve">3. Salud y bienestar </v>
      </c>
      <c r="U239" s="90" t="s">
        <v>349</v>
      </c>
      <c r="V239" s="4" t="s">
        <v>350</v>
      </c>
      <c r="W239" s="90" t="s">
        <v>3581</v>
      </c>
      <c r="X239" s="4" t="s">
        <v>1702</v>
      </c>
      <c r="Y239" s="90"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15680</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90">
        <v>6</v>
      </c>
      <c r="O240" s="5" t="s">
        <v>135</v>
      </c>
      <c r="P240" s="90">
        <v>0</v>
      </c>
      <c r="Q240" s="5" t="s">
        <v>135</v>
      </c>
      <c r="R240" s="90">
        <v>10</v>
      </c>
      <c r="S240" s="4" t="s">
        <v>286</v>
      </c>
      <c r="T240" s="68" t="str">
        <f t="shared" si="3"/>
        <v xml:space="preserve">10. Reducción de las desigualdades </v>
      </c>
      <c r="U240" s="90" t="s">
        <v>349</v>
      </c>
      <c r="V240" s="4" t="s">
        <v>350</v>
      </c>
      <c r="W240" s="90" t="s">
        <v>351</v>
      </c>
      <c r="X240" s="4" t="s">
        <v>352</v>
      </c>
      <c r="Y240" s="90"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15658</v>
      </c>
      <c r="B241" s="3" t="s">
        <v>3721</v>
      </c>
      <c r="C241" s="4" t="s">
        <v>3722</v>
      </c>
      <c r="D241" s="4" t="s">
        <v>3723</v>
      </c>
      <c r="E241" s="4" t="s">
        <v>3724</v>
      </c>
      <c r="F241" s="4" t="s">
        <v>3725</v>
      </c>
      <c r="G241" s="4" t="s">
        <v>3726</v>
      </c>
      <c r="H241" s="3" t="s">
        <v>923</v>
      </c>
      <c r="I241" s="4" t="s">
        <v>924</v>
      </c>
      <c r="J241" s="4" t="s">
        <v>3758</v>
      </c>
      <c r="K241" s="5" t="s">
        <v>3759</v>
      </c>
      <c r="L241" s="6">
        <v>2</v>
      </c>
      <c r="M241" s="5" t="s">
        <v>22</v>
      </c>
      <c r="N241" s="90">
        <v>3</v>
      </c>
      <c r="O241" s="5" t="s">
        <v>138</v>
      </c>
      <c r="P241" s="90">
        <v>4</v>
      </c>
      <c r="Q241" s="5" t="s">
        <v>186</v>
      </c>
      <c r="R241" s="90">
        <v>15</v>
      </c>
      <c r="S241" s="4" t="s">
        <v>927</v>
      </c>
      <c r="T241" s="68" t="str">
        <f t="shared" si="3"/>
        <v>15. Vida de ecosistemas terrestres</v>
      </c>
      <c r="U241" s="90" t="s">
        <v>349</v>
      </c>
      <c r="V241" s="4" t="s">
        <v>350</v>
      </c>
      <c r="W241" s="90" t="s">
        <v>497</v>
      </c>
      <c r="X241" s="4" t="s">
        <v>928</v>
      </c>
      <c r="Y241" s="90" t="s">
        <v>498</v>
      </c>
      <c r="Z241" s="4" t="s">
        <v>3760</v>
      </c>
      <c r="AA241" s="54" t="s">
        <v>16504</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15659</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90" t="s">
        <v>497</v>
      </c>
      <c r="O242" s="4" t="s">
        <v>139</v>
      </c>
      <c r="P242" s="90">
        <v>1</v>
      </c>
      <c r="Q242" s="4" t="s">
        <v>187</v>
      </c>
      <c r="R242" s="90">
        <v>11</v>
      </c>
      <c r="S242" s="4" t="s">
        <v>631</v>
      </c>
      <c r="T242" s="68" t="str">
        <f t="shared" si="3"/>
        <v>11. Ciudades y comunidades sostenibles</v>
      </c>
      <c r="U242" s="90" t="s">
        <v>349</v>
      </c>
      <c r="V242" s="4" t="s">
        <v>350</v>
      </c>
      <c r="W242" s="90" t="s">
        <v>349</v>
      </c>
      <c r="X242" s="4" t="s">
        <v>783</v>
      </c>
      <c r="Y242" s="90" t="s">
        <v>497</v>
      </c>
      <c r="Z242" s="4" t="s">
        <v>784</v>
      </c>
      <c r="AA242" s="54" t="s">
        <v>16482</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15660</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90">
        <v>2</v>
      </c>
      <c r="O243" s="5" t="s">
        <v>131</v>
      </c>
      <c r="P243" s="90">
        <v>4</v>
      </c>
      <c r="Q243" s="5" t="s">
        <v>164</v>
      </c>
      <c r="R243" s="90">
        <v>3</v>
      </c>
      <c r="S243" s="4" t="s">
        <v>972</v>
      </c>
      <c r="T243" s="68" t="str">
        <f t="shared" si="3"/>
        <v xml:space="preserve">3. Salud y bienestar </v>
      </c>
      <c r="U243" s="90" t="s">
        <v>349</v>
      </c>
      <c r="V243" s="4" t="s">
        <v>350</v>
      </c>
      <c r="W243" s="90" t="s">
        <v>528</v>
      </c>
      <c r="X243" s="4" t="s">
        <v>973</v>
      </c>
      <c r="Y243" s="90" t="s">
        <v>498</v>
      </c>
      <c r="Z243" s="4" t="s">
        <v>974</v>
      </c>
      <c r="AA243" s="54" t="s">
        <v>16491</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15661</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90">
        <v>3</v>
      </c>
      <c r="O244" s="4" t="s">
        <v>138</v>
      </c>
      <c r="P244" s="90">
        <v>4</v>
      </c>
      <c r="Q244" s="4" t="s">
        <v>186</v>
      </c>
      <c r="R244" s="90">
        <v>15</v>
      </c>
      <c r="S244" s="4" t="s">
        <v>927</v>
      </c>
      <c r="T244" s="68" t="str">
        <f t="shared" si="3"/>
        <v>15. Vida de ecosistemas terrestres</v>
      </c>
      <c r="U244" s="90" t="s">
        <v>349</v>
      </c>
      <c r="V244" s="4" t="s">
        <v>350</v>
      </c>
      <c r="W244" s="90" t="s">
        <v>497</v>
      </c>
      <c r="X244" s="4" t="s">
        <v>928</v>
      </c>
      <c r="Y244" s="90" t="s">
        <v>498</v>
      </c>
      <c r="Z244" s="4" t="s">
        <v>3760</v>
      </c>
      <c r="AA244" s="54" t="s">
        <v>16504</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15662</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90">
        <v>6</v>
      </c>
      <c r="O245" s="5" t="s">
        <v>135</v>
      </c>
      <c r="P245" s="90">
        <v>0</v>
      </c>
      <c r="Q245" s="5" t="s">
        <v>135</v>
      </c>
      <c r="R245" s="90">
        <v>10</v>
      </c>
      <c r="S245" s="4" t="s">
        <v>286</v>
      </c>
      <c r="T245" s="68" t="str">
        <f t="shared" si="3"/>
        <v xml:space="preserve">10. Reducción de las desigualdades </v>
      </c>
      <c r="U245" s="90" t="s">
        <v>349</v>
      </c>
      <c r="V245" s="4" t="s">
        <v>350</v>
      </c>
      <c r="W245" s="90" t="s">
        <v>3581</v>
      </c>
      <c r="X245" s="4" t="s">
        <v>1702</v>
      </c>
      <c r="Y245" s="90"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15663</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90">
        <v>4</v>
      </c>
      <c r="O246" s="5" t="s">
        <v>145</v>
      </c>
      <c r="P246" s="90">
        <v>0</v>
      </c>
      <c r="Q246" s="5" t="s">
        <v>145</v>
      </c>
      <c r="R246" s="90">
        <v>4</v>
      </c>
      <c r="S246" s="4" t="s">
        <v>1022</v>
      </c>
      <c r="T246" s="68" t="str">
        <f t="shared" si="3"/>
        <v>4. Educación de calidad</v>
      </c>
      <c r="U246" s="90" t="s">
        <v>349</v>
      </c>
      <c r="V246" s="4" t="s">
        <v>350</v>
      </c>
      <c r="W246" s="90" t="s">
        <v>840</v>
      </c>
      <c r="X246" s="4" t="s">
        <v>1039</v>
      </c>
      <c r="Y246" s="90" t="s">
        <v>349</v>
      </c>
      <c r="Z246" s="4" t="s">
        <v>1040</v>
      </c>
      <c r="AA246" s="54" t="s">
        <v>16494</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15664</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90">
        <v>1</v>
      </c>
      <c r="O247" s="4" t="s">
        <v>137</v>
      </c>
      <c r="P247" s="90">
        <v>3</v>
      </c>
      <c r="Q247" s="4" t="s">
        <v>175</v>
      </c>
      <c r="R247" s="90">
        <v>12</v>
      </c>
      <c r="S247" s="4" t="s">
        <v>1076</v>
      </c>
      <c r="T247" s="68" t="str">
        <f t="shared" si="3"/>
        <v>12. Producción y consumo responsables</v>
      </c>
      <c r="U247" s="90" t="s">
        <v>528</v>
      </c>
      <c r="V247" s="4" t="s">
        <v>578</v>
      </c>
      <c r="W247" s="90" t="s">
        <v>349</v>
      </c>
      <c r="X247" s="4" t="s">
        <v>1077</v>
      </c>
      <c r="Y247" s="90" t="s">
        <v>497</v>
      </c>
      <c r="Z247" s="4" t="s">
        <v>1078</v>
      </c>
      <c r="AA247" s="54" t="s">
        <v>16485</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15681</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90" t="s">
        <v>349</v>
      </c>
      <c r="O248" s="4" t="s">
        <v>25</v>
      </c>
      <c r="P248" s="90" t="s">
        <v>349</v>
      </c>
      <c r="Q248" s="4" t="s">
        <v>180</v>
      </c>
      <c r="R248" s="90">
        <v>11</v>
      </c>
      <c r="S248" s="4" t="s">
        <v>631</v>
      </c>
      <c r="T248" s="68" t="str">
        <f t="shared" si="3"/>
        <v>11. Ciudades y comunidades sostenibles</v>
      </c>
      <c r="U248" s="90" t="s">
        <v>349</v>
      </c>
      <c r="V248" s="4" t="s">
        <v>350</v>
      </c>
      <c r="W248" s="90" t="s">
        <v>349</v>
      </c>
      <c r="X248" s="4" t="s">
        <v>783</v>
      </c>
      <c r="Y248" s="90" t="s">
        <v>497</v>
      </c>
      <c r="Z248" s="4" t="s">
        <v>784</v>
      </c>
      <c r="AA248" s="54" t="s">
        <v>16482</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15690</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90">
        <v>2</v>
      </c>
      <c r="O249" s="5" t="s">
        <v>25</v>
      </c>
      <c r="P249" s="90">
        <v>2</v>
      </c>
      <c r="Q249" s="5" t="s">
        <v>180</v>
      </c>
      <c r="R249" s="90">
        <v>11</v>
      </c>
      <c r="S249" s="4" t="s">
        <v>631</v>
      </c>
      <c r="T249" s="68" t="str">
        <f t="shared" si="3"/>
        <v>11. Ciudades y comunidades sostenibles</v>
      </c>
      <c r="U249" s="90" t="s">
        <v>349</v>
      </c>
      <c r="V249" s="4" t="s">
        <v>350</v>
      </c>
      <c r="W249" s="90" t="s">
        <v>349</v>
      </c>
      <c r="X249" s="4" t="s">
        <v>783</v>
      </c>
      <c r="Y249" s="90" t="s">
        <v>497</v>
      </c>
      <c r="Z249" s="4" t="s">
        <v>784</v>
      </c>
      <c r="AA249" s="54" t="s">
        <v>16482</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15691</v>
      </c>
      <c r="B250" s="3" t="s">
        <v>3954</v>
      </c>
      <c r="C250" s="4" t="s">
        <v>3955</v>
      </c>
      <c r="D250" s="4" t="s">
        <v>3956</v>
      </c>
      <c r="E250" s="4" t="s">
        <v>3957</v>
      </c>
      <c r="F250" s="4" t="s">
        <v>3958</v>
      </c>
      <c r="G250" s="4" t="s">
        <v>3959</v>
      </c>
      <c r="H250" s="3" t="s">
        <v>14</v>
      </c>
      <c r="I250" s="4" t="s">
        <v>16</v>
      </c>
      <c r="J250" s="4" t="s">
        <v>4179</v>
      </c>
      <c r="K250" s="5" t="s">
        <v>4180</v>
      </c>
      <c r="L250" s="6">
        <v>2</v>
      </c>
      <c r="M250" s="5" t="s">
        <v>22</v>
      </c>
      <c r="N250" s="90" t="s">
        <v>349</v>
      </c>
      <c r="O250" s="4" t="s">
        <v>25</v>
      </c>
      <c r="P250" s="90" t="s">
        <v>497</v>
      </c>
      <c r="Q250" s="4" t="s">
        <v>28</v>
      </c>
      <c r="R250" s="90" t="s">
        <v>1593</v>
      </c>
      <c r="S250" s="4" t="s">
        <v>286</v>
      </c>
      <c r="T250" s="68" t="str">
        <f t="shared" si="3"/>
        <v xml:space="preserve">10. Reducción de las desigualdades </v>
      </c>
      <c r="U250" s="90" t="s">
        <v>497</v>
      </c>
      <c r="V250" s="4" t="s">
        <v>34</v>
      </c>
      <c r="W250" s="90" t="s">
        <v>349</v>
      </c>
      <c r="X250" s="4" t="s">
        <v>269</v>
      </c>
      <c r="Y250" s="90" t="s">
        <v>349</v>
      </c>
      <c r="Z250" s="4" t="s">
        <v>3891</v>
      </c>
      <c r="AA250" s="54" t="s">
        <v>16505</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15692</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90">
        <v>3</v>
      </c>
      <c r="O251" s="5" t="s">
        <v>150</v>
      </c>
      <c r="P251" s="90">
        <v>1</v>
      </c>
      <c r="Q251" s="5" t="s">
        <v>209</v>
      </c>
      <c r="R251" s="90">
        <v>16</v>
      </c>
      <c r="S251" s="4" t="s">
        <v>31</v>
      </c>
      <c r="T251" s="68" t="str">
        <f t="shared" si="3"/>
        <v>16. Paz, justicia e instituciones sólidas</v>
      </c>
      <c r="U251" s="90" t="s">
        <v>497</v>
      </c>
      <c r="V251" s="4" t="s">
        <v>34</v>
      </c>
      <c r="W251" s="90" t="s">
        <v>3581</v>
      </c>
      <c r="X251" s="4" t="s">
        <v>235</v>
      </c>
      <c r="Y251" s="90" t="s">
        <v>349</v>
      </c>
      <c r="Z251" s="4" t="s">
        <v>236</v>
      </c>
      <c r="AA251" s="54" t="s">
        <v>16475</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15693</v>
      </c>
      <c r="B252" s="3" t="s">
        <v>3954</v>
      </c>
      <c r="C252" s="4" t="s">
        <v>3955</v>
      </c>
      <c r="D252" s="4" t="s">
        <v>3956</v>
      </c>
      <c r="E252" s="4" t="s">
        <v>3957</v>
      </c>
      <c r="F252" s="4" t="s">
        <v>3958</v>
      </c>
      <c r="G252" s="4" t="s">
        <v>3959</v>
      </c>
      <c r="H252" s="3" t="s">
        <v>248</v>
      </c>
      <c r="I252" s="4" t="s">
        <v>249</v>
      </c>
      <c r="J252" s="4" t="s">
        <v>4192</v>
      </c>
      <c r="K252" s="5" t="s">
        <v>4193</v>
      </c>
      <c r="L252" s="6">
        <v>2</v>
      </c>
      <c r="M252" s="5" t="s">
        <v>22</v>
      </c>
      <c r="N252" s="90" t="s">
        <v>349</v>
      </c>
      <c r="O252" s="5" t="s">
        <v>25</v>
      </c>
      <c r="P252" s="90" t="s">
        <v>349</v>
      </c>
      <c r="Q252" s="5" t="s">
        <v>180</v>
      </c>
      <c r="R252" s="90">
        <v>16</v>
      </c>
      <c r="S252" s="4" t="s">
        <v>31</v>
      </c>
      <c r="T252" s="68" t="str">
        <f t="shared" si="3"/>
        <v>16. Paz, justicia e instituciones sólidas</v>
      </c>
      <c r="U252" s="90" t="s">
        <v>528</v>
      </c>
      <c r="V252" s="4" t="s">
        <v>34</v>
      </c>
      <c r="W252" s="90" t="s">
        <v>498</v>
      </c>
      <c r="X252" s="4" t="s">
        <v>37</v>
      </c>
      <c r="Y252" s="90" t="s">
        <v>351</v>
      </c>
      <c r="Z252" s="4" t="s">
        <v>252</v>
      </c>
      <c r="AA252" s="54" t="s">
        <v>16516</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15694</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90">
        <v>5</v>
      </c>
      <c r="O253" s="4" t="s">
        <v>134</v>
      </c>
      <c r="P253" s="90">
        <v>0</v>
      </c>
      <c r="Q253" s="4" t="s">
        <v>134</v>
      </c>
      <c r="R253" s="90">
        <v>5</v>
      </c>
      <c r="S253" s="4" t="s">
        <v>268</v>
      </c>
      <c r="T253" s="68" t="str">
        <f t="shared" si="3"/>
        <v xml:space="preserve">5. Igualdad de género </v>
      </c>
      <c r="U253" s="90" t="s">
        <v>497</v>
      </c>
      <c r="V253" s="4" t="s">
        <v>34</v>
      </c>
      <c r="W253" s="90" t="s">
        <v>349</v>
      </c>
      <c r="X253" s="4" t="s">
        <v>269</v>
      </c>
      <c r="Y253" s="90" t="s">
        <v>840</v>
      </c>
      <c r="Z253" s="4" t="s">
        <v>270</v>
      </c>
      <c r="AA253" s="54" t="s">
        <v>16476</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15695</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90">
        <v>6</v>
      </c>
      <c r="O254" s="5" t="s">
        <v>135</v>
      </c>
      <c r="P254" s="90">
        <v>0</v>
      </c>
      <c r="Q254" s="5" t="s">
        <v>135</v>
      </c>
      <c r="R254" s="90">
        <v>10</v>
      </c>
      <c r="S254" s="4" t="s">
        <v>286</v>
      </c>
      <c r="T254" s="68" t="str">
        <f t="shared" si="3"/>
        <v xml:space="preserve">10. Reducción de las desigualdades </v>
      </c>
      <c r="U254" s="90" t="s">
        <v>497</v>
      </c>
      <c r="V254" s="4" t="s">
        <v>34</v>
      </c>
      <c r="W254" s="90" t="s">
        <v>349</v>
      </c>
      <c r="X254" s="4" t="s">
        <v>269</v>
      </c>
      <c r="Y254" s="90" t="s">
        <v>840</v>
      </c>
      <c r="Z254" s="4" t="s">
        <v>270</v>
      </c>
      <c r="AA254" s="54" t="s">
        <v>16476</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15696</v>
      </c>
      <c r="B255" s="3" t="s">
        <v>3954</v>
      </c>
      <c r="C255" s="4" t="s">
        <v>3955</v>
      </c>
      <c r="D255" s="4" t="s">
        <v>4278</v>
      </c>
      <c r="E255" s="4" t="s">
        <v>3957</v>
      </c>
      <c r="F255" s="4" t="s">
        <v>3958</v>
      </c>
      <c r="G255" s="4" t="s">
        <v>3959</v>
      </c>
      <c r="H255" s="3" t="s">
        <v>345</v>
      </c>
      <c r="I255" s="4" t="s">
        <v>346</v>
      </c>
      <c r="J255" s="4" t="s">
        <v>347</v>
      </c>
      <c r="K255" s="5" t="s">
        <v>4279</v>
      </c>
      <c r="L255" s="6">
        <v>1</v>
      </c>
      <c r="M255" s="5" t="s">
        <v>125</v>
      </c>
      <c r="N255" s="90" t="s">
        <v>351</v>
      </c>
      <c r="O255" s="5" t="s">
        <v>135</v>
      </c>
      <c r="P255" s="90" t="s">
        <v>497</v>
      </c>
      <c r="Q255" s="5" t="s">
        <v>167</v>
      </c>
      <c r="R255" s="90" t="s">
        <v>1593</v>
      </c>
      <c r="S255" s="4" t="s">
        <v>286</v>
      </c>
      <c r="T255" s="68" t="str">
        <f t="shared" si="3"/>
        <v xml:space="preserve">10. Reducción de las desigualdades </v>
      </c>
      <c r="U255" s="90" t="s">
        <v>349</v>
      </c>
      <c r="V255" s="4" t="s">
        <v>350</v>
      </c>
      <c r="W255" s="90" t="s">
        <v>351</v>
      </c>
      <c r="X255" s="4" t="s">
        <v>352</v>
      </c>
      <c r="Y255" s="90"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15697</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90">
        <v>3</v>
      </c>
      <c r="O256" s="4" t="s">
        <v>153</v>
      </c>
      <c r="P256" s="90">
        <v>2</v>
      </c>
      <c r="Q256" s="4" t="s">
        <v>218</v>
      </c>
      <c r="R256" s="90">
        <v>16</v>
      </c>
      <c r="S256" s="4" t="s">
        <v>31</v>
      </c>
      <c r="T256" s="68" t="str">
        <f t="shared" si="3"/>
        <v>16. Paz, justicia e instituciones sólidas</v>
      </c>
      <c r="U256" s="90" t="s">
        <v>497</v>
      </c>
      <c r="V256" s="4" t="s">
        <v>34</v>
      </c>
      <c r="W256" s="90" t="s">
        <v>528</v>
      </c>
      <c r="X256" s="4" t="s">
        <v>37</v>
      </c>
      <c r="Y256" s="90" t="s">
        <v>349</v>
      </c>
      <c r="Z256" s="4" t="s">
        <v>1685</v>
      </c>
      <c r="AA256" s="54" t="s">
        <v>16497</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15698</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90">
        <v>6</v>
      </c>
      <c r="O257" s="5" t="s">
        <v>135</v>
      </c>
      <c r="P257" s="90" t="s">
        <v>872</v>
      </c>
      <c r="Q257" s="5" t="s">
        <v>135</v>
      </c>
      <c r="R257" s="90">
        <v>8</v>
      </c>
      <c r="S257" s="4" t="s">
        <v>1854</v>
      </c>
      <c r="T257" s="68" t="str">
        <f t="shared" si="3"/>
        <v>8. Trabajo decente y crecimiento económico</v>
      </c>
      <c r="U257" s="90" t="s">
        <v>349</v>
      </c>
      <c r="V257" s="4" t="s">
        <v>350</v>
      </c>
      <c r="W257" s="90" t="s">
        <v>3581</v>
      </c>
      <c r="X257" s="4" t="s">
        <v>1702</v>
      </c>
      <c r="Y257" s="90"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15699</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90">
        <v>6</v>
      </c>
      <c r="O258" s="4" t="s">
        <v>135</v>
      </c>
      <c r="P258" s="90" t="s">
        <v>872</v>
      </c>
      <c r="Q258" s="4" t="s">
        <v>135</v>
      </c>
      <c r="R258" s="90">
        <v>16</v>
      </c>
      <c r="S258" s="4" t="s">
        <v>31</v>
      </c>
      <c r="T258" s="68" t="str">
        <f t="shared" si="3"/>
        <v>16. Paz, justicia e instituciones sólidas</v>
      </c>
      <c r="U258" s="90" t="s">
        <v>349</v>
      </c>
      <c r="V258" s="4" t="s">
        <v>350</v>
      </c>
      <c r="W258" s="90" t="s">
        <v>3581</v>
      </c>
      <c r="X258" s="4" t="s">
        <v>1702</v>
      </c>
      <c r="Y258" s="90"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15682</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90" t="s">
        <v>497</v>
      </c>
      <c r="O259" s="5" t="s">
        <v>148</v>
      </c>
      <c r="P259" s="90">
        <v>11</v>
      </c>
      <c r="Q259" s="5" t="s">
        <v>201</v>
      </c>
      <c r="R259" s="90">
        <v>16</v>
      </c>
      <c r="S259" s="4" t="s">
        <v>31</v>
      </c>
      <c r="T259" s="68" t="str">
        <f t="shared" si="3"/>
        <v>16. Paz, justicia e instituciones sólidas</v>
      </c>
      <c r="U259" s="90" t="s">
        <v>497</v>
      </c>
      <c r="V259" s="4" t="s">
        <v>34</v>
      </c>
      <c r="W259" s="90" t="s">
        <v>3581</v>
      </c>
      <c r="X259" s="4" t="s">
        <v>235</v>
      </c>
      <c r="Y259" s="90" t="s">
        <v>497</v>
      </c>
      <c r="Z259" s="4" t="s">
        <v>902</v>
      </c>
      <c r="AA259" s="54" t="s">
        <v>16484</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15700</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90" t="s">
        <v>349</v>
      </c>
      <c r="O260" s="5" t="s">
        <v>140</v>
      </c>
      <c r="P260" s="90" t="s">
        <v>840</v>
      </c>
      <c r="Q260" s="5" t="s">
        <v>192</v>
      </c>
      <c r="R260" s="90">
        <v>11</v>
      </c>
      <c r="S260" s="4" t="s">
        <v>631</v>
      </c>
      <c r="T260" s="68" t="str">
        <f t="shared" ref="T260:T323" si="4">R260&amp;". "&amp;S260</f>
        <v>11. Ciudades y comunidades sostenibles</v>
      </c>
      <c r="U260" s="90" t="s">
        <v>349</v>
      </c>
      <c r="V260" s="4" t="s">
        <v>350</v>
      </c>
      <c r="W260" s="90" t="s">
        <v>3581</v>
      </c>
      <c r="X260" s="4" t="s">
        <v>1702</v>
      </c>
      <c r="Y260" s="90"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15701</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90">
        <v>6</v>
      </c>
      <c r="O261" s="4" t="s">
        <v>135</v>
      </c>
      <c r="P261" s="90">
        <v>0</v>
      </c>
      <c r="Q261" s="4" t="s">
        <v>135</v>
      </c>
      <c r="R261" s="90">
        <v>10</v>
      </c>
      <c r="S261" s="4" t="s">
        <v>286</v>
      </c>
      <c r="T261" s="68" t="str">
        <f t="shared" si="4"/>
        <v xml:space="preserve">10. Reducción de las desigualdades </v>
      </c>
      <c r="U261" s="90" t="s">
        <v>349</v>
      </c>
      <c r="V261" s="4" t="s">
        <v>350</v>
      </c>
      <c r="W261" s="90" t="s">
        <v>351</v>
      </c>
      <c r="X261" s="4" t="s">
        <v>352</v>
      </c>
      <c r="Y261" s="90"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15683</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90">
        <v>3</v>
      </c>
      <c r="O262" s="4" t="s">
        <v>138</v>
      </c>
      <c r="P262" s="90">
        <v>4</v>
      </c>
      <c r="Q262" s="4" t="s">
        <v>186</v>
      </c>
      <c r="R262" s="90">
        <v>15</v>
      </c>
      <c r="S262" s="4" t="s">
        <v>927</v>
      </c>
      <c r="T262" s="68" t="str">
        <f t="shared" si="4"/>
        <v>15. Vida de ecosistemas terrestres</v>
      </c>
      <c r="U262" s="90" t="s">
        <v>349</v>
      </c>
      <c r="V262" s="4" t="s">
        <v>350</v>
      </c>
      <c r="W262" s="90" t="s">
        <v>497</v>
      </c>
      <c r="X262" s="4" t="s">
        <v>928</v>
      </c>
      <c r="Y262" s="90"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15684</v>
      </c>
      <c r="B263" s="3" t="s">
        <v>3954</v>
      </c>
      <c r="C263" s="4" t="s">
        <v>3955</v>
      </c>
      <c r="D263" s="4" t="s">
        <v>3956</v>
      </c>
      <c r="E263" s="4" t="s">
        <v>3957</v>
      </c>
      <c r="F263" s="4" t="s">
        <v>3958</v>
      </c>
      <c r="G263" s="4" t="s">
        <v>3959</v>
      </c>
      <c r="H263" s="3" t="s">
        <v>946</v>
      </c>
      <c r="I263" s="4" t="s">
        <v>947</v>
      </c>
      <c r="J263" s="4" t="s">
        <v>4069</v>
      </c>
      <c r="K263" s="5" t="s">
        <v>4070</v>
      </c>
      <c r="L263" s="6">
        <v>2</v>
      </c>
      <c r="M263" s="5" t="s">
        <v>22</v>
      </c>
      <c r="N263" s="90">
        <v>3</v>
      </c>
      <c r="O263" s="5" t="s">
        <v>138</v>
      </c>
      <c r="P263" s="90">
        <v>3</v>
      </c>
      <c r="Q263" s="5" t="s">
        <v>185</v>
      </c>
      <c r="R263" s="90">
        <v>11</v>
      </c>
      <c r="S263" s="4" t="s">
        <v>631</v>
      </c>
      <c r="T263" s="68" t="str">
        <f t="shared" si="4"/>
        <v>11. Ciudades y comunidades sostenibles</v>
      </c>
      <c r="U263" s="90" t="s">
        <v>349</v>
      </c>
      <c r="V263" s="4" t="s">
        <v>350</v>
      </c>
      <c r="W263" s="90" t="s">
        <v>497</v>
      </c>
      <c r="X263" s="4" t="s">
        <v>928</v>
      </c>
      <c r="Y263" s="90" t="s">
        <v>497</v>
      </c>
      <c r="Z263" s="4" t="s">
        <v>950</v>
      </c>
      <c r="AA263" s="54" t="s">
        <v>16490</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15685</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90">
        <v>2</v>
      </c>
      <c r="O264" s="4" t="s">
        <v>131</v>
      </c>
      <c r="P264" s="90">
        <v>4</v>
      </c>
      <c r="Q264" s="4" t="s">
        <v>164</v>
      </c>
      <c r="R264" s="90">
        <v>3</v>
      </c>
      <c r="S264" s="4" t="s">
        <v>972</v>
      </c>
      <c r="T264" s="68" t="str">
        <f t="shared" si="4"/>
        <v xml:space="preserve">3. Salud y bienestar </v>
      </c>
      <c r="U264" s="90" t="s">
        <v>349</v>
      </c>
      <c r="V264" s="4" t="s">
        <v>350</v>
      </c>
      <c r="W264" s="90" t="s">
        <v>528</v>
      </c>
      <c r="X264" s="4" t="s">
        <v>973</v>
      </c>
      <c r="Y264" s="90" t="s">
        <v>498</v>
      </c>
      <c r="Z264" s="4" t="s">
        <v>974</v>
      </c>
      <c r="AA264" s="54" t="s">
        <v>16491</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15686</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90">
        <v>1</v>
      </c>
      <c r="O265" s="5" t="s">
        <v>130</v>
      </c>
      <c r="P265" s="90">
        <v>1</v>
      </c>
      <c r="Q265" s="5" t="s">
        <v>156</v>
      </c>
      <c r="R265" s="90">
        <v>4</v>
      </c>
      <c r="S265" s="4" t="s">
        <v>1022</v>
      </c>
      <c r="T265" s="68" t="str">
        <f t="shared" si="4"/>
        <v>4. Educación de calidad</v>
      </c>
      <c r="U265" s="90" t="s">
        <v>349</v>
      </c>
      <c r="V265" s="4" t="s">
        <v>350</v>
      </c>
      <c r="W265" s="90" t="s">
        <v>498</v>
      </c>
      <c r="X265" s="4" t="s">
        <v>693</v>
      </c>
      <c r="Y265" s="90" t="s">
        <v>497</v>
      </c>
      <c r="Z265" s="4" t="s">
        <v>1023</v>
      </c>
      <c r="AA265" s="54" t="s">
        <v>16492</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15687</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90">
        <v>4</v>
      </c>
      <c r="O266" s="4" t="s">
        <v>145</v>
      </c>
      <c r="P266" s="90">
        <v>0</v>
      </c>
      <c r="Q266" s="4" t="s">
        <v>145</v>
      </c>
      <c r="R266" s="90">
        <v>4</v>
      </c>
      <c r="S266" s="4" t="s">
        <v>1022</v>
      </c>
      <c r="T266" s="68" t="str">
        <f t="shared" si="4"/>
        <v>4. Educación de calidad</v>
      </c>
      <c r="U266" s="90" t="s">
        <v>349</v>
      </c>
      <c r="V266" s="4" t="s">
        <v>350</v>
      </c>
      <c r="W266" s="90" t="s">
        <v>840</v>
      </c>
      <c r="X266" s="4" t="s">
        <v>1039</v>
      </c>
      <c r="Y266" s="90" t="s">
        <v>349</v>
      </c>
      <c r="Z266" s="4" t="s">
        <v>1040</v>
      </c>
      <c r="AA266" s="54" t="s">
        <v>16494</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15688</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90">
        <v>3</v>
      </c>
      <c r="O267" s="5" t="s">
        <v>132</v>
      </c>
      <c r="P267" s="90">
        <v>1</v>
      </c>
      <c r="Q267" s="5" t="s">
        <v>1058</v>
      </c>
      <c r="R267" s="90">
        <v>3</v>
      </c>
      <c r="S267" s="4" t="s">
        <v>972</v>
      </c>
      <c r="T267" s="68" t="str">
        <f t="shared" si="4"/>
        <v xml:space="preserve">3. Salud y bienestar </v>
      </c>
      <c r="U267" s="90" t="s">
        <v>349</v>
      </c>
      <c r="V267" s="4" t="s">
        <v>350</v>
      </c>
      <c r="W267" s="90" t="s">
        <v>840</v>
      </c>
      <c r="X267" s="4" t="s">
        <v>1039</v>
      </c>
      <c r="Y267" s="90" t="s">
        <v>497</v>
      </c>
      <c r="Z267" s="4" t="s">
        <v>1059</v>
      </c>
      <c r="AA267" s="54" t="s">
        <v>16495</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15689</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90">
        <v>2</v>
      </c>
      <c r="O268" s="4" t="s">
        <v>25</v>
      </c>
      <c r="P268" s="90">
        <v>1</v>
      </c>
      <c r="Q268" s="4" t="s">
        <v>28</v>
      </c>
      <c r="R268" s="90">
        <v>11</v>
      </c>
      <c r="S268" s="4" t="s">
        <v>631</v>
      </c>
      <c r="T268" s="68" t="str">
        <f t="shared" si="4"/>
        <v>11. Ciudades y comunidades sostenibles</v>
      </c>
      <c r="U268" s="90" t="s">
        <v>349</v>
      </c>
      <c r="V268" s="4" t="s">
        <v>350</v>
      </c>
      <c r="W268" s="90" t="s">
        <v>349</v>
      </c>
      <c r="X268" s="4" t="s">
        <v>783</v>
      </c>
      <c r="Y268" s="90" t="s">
        <v>497</v>
      </c>
      <c r="Z268" s="4" t="s">
        <v>784</v>
      </c>
      <c r="AA268" s="54" t="s">
        <v>16482</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15702</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90">
        <v>1</v>
      </c>
      <c r="O269" s="5" t="s">
        <v>148</v>
      </c>
      <c r="P269" s="90">
        <v>11</v>
      </c>
      <c r="Q269" s="5" t="s">
        <v>201</v>
      </c>
      <c r="R269" s="90">
        <v>16</v>
      </c>
      <c r="S269" s="4" t="s">
        <v>31</v>
      </c>
      <c r="T269" s="68" t="str">
        <f t="shared" si="4"/>
        <v>16. Paz, justicia e instituciones sólidas</v>
      </c>
      <c r="U269" s="90" t="s">
        <v>497</v>
      </c>
      <c r="V269" s="4" t="s">
        <v>34</v>
      </c>
      <c r="W269" s="90" t="s">
        <v>3581</v>
      </c>
      <c r="X269" s="4" t="s">
        <v>235</v>
      </c>
      <c r="Y269" s="90" t="s">
        <v>497</v>
      </c>
      <c r="Z269" s="4" t="s">
        <v>902</v>
      </c>
      <c r="AA269" s="54" t="s">
        <v>16484</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15711</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90">
        <v>3</v>
      </c>
      <c r="O270" s="5" t="s">
        <v>138</v>
      </c>
      <c r="P270" s="90">
        <v>4</v>
      </c>
      <c r="Q270" s="5" t="s">
        <v>186</v>
      </c>
      <c r="R270" s="90">
        <v>15</v>
      </c>
      <c r="S270" s="4" t="s">
        <v>927</v>
      </c>
      <c r="T270" s="68" t="str">
        <f t="shared" si="4"/>
        <v>15. Vida de ecosistemas terrestres</v>
      </c>
      <c r="U270" s="90" t="s">
        <v>349</v>
      </c>
      <c r="V270" s="4" t="s">
        <v>350</v>
      </c>
      <c r="W270" s="90" t="s">
        <v>497</v>
      </c>
      <c r="X270" s="4" t="s">
        <v>928</v>
      </c>
      <c r="Y270" s="90"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15712</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90">
        <v>3</v>
      </c>
      <c r="O271" s="4" t="s">
        <v>138</v>
      </c>
      <c r="P271" s="90">
        <v>2</v>
      </c>
      <c r="Q271" s="4" t="s">
        <v>184</v>
      </c>
      <c r="R271" s="90">
        <v>6</v>
      </c>
      <c r="S271" s="4" t="s">
        <v>1300</v>
      </c>
      <c r="T271" s="68" t="str">
        <f t="shared" si="4"/>
        <v xml:space="preserve">6. Agua limpia y saneamiento </v>
      </c>
      <c r="U271" s="90" t="s">
        <v>349</v>
      </c>
      <c r="V271" s="4" t="s">
        <v>350</v>
      </c>
      <c r="W271" s="90" t="s">
        <v>349</v>
      </c>
      <c r="X271" s="4" t="s">
        <v>783</v>
      </c>
      <c r="Y271" s="90" t="s">
        <v>528</v>
      </c>
      <c r="Z271" s="4" t="s">
        <v>1301</v>
      </c>
      <c r="AA271" s="54" t="s">
        <v>16486</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15713</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90">
        <v>2</v>
      </c>
      <c r="O272" s="5" t="s">
        <v>25</v>
      </c>
      <c r="P272" s="90">
        <v>1</v>
      </c>
      <c r="Q272" s="5" t="s">
        <v>28</v>
      </c>
      <c r="R272" s="90">
        <v>11</v>
      </c>
      <c r="S272" s="4" t="s">
        <v>631</v>
      </c>
      <c r="T272" s="68" t="str">
        <f t="shared" si="4"/>
        <v>11. Ciudades y comunidades sostenibles</v>
      </c>
      <c r="U272" s="90" t="s">
        <v>349</v>
      </c>
      <c r="V272" s="4" t="s">
        <v>350</v>
      </c>
      <c r="W272" s="90" t="s">
        <v>349</v>
      </c>
      <c r="X272" s="4" t="s">
        <v>783</v>
      </c>
      <c r="Y272" s="90" t="s">
        <v>497</v>
      </c>
      <c r="Z272" s="4" t="s">
        <v>784</v>
      </c>
      <c r="AA272" s="54" t="s">
        <v>16482</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15714</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90">
        <v>2</v>
      </c>
      <c r="O273" s="4" t="s">
        <v>25</v>
      </c>
      <c r="P273" s="90">
        <v>2</v>
      </c>
      <c r="Q273" s="4" t="s">
        <v>180</v>
      </c>
      <c r="R273" s="90">
        <v>11</v>
      </c>
      <c r="S273" s="4" t="s">
        <v>631</v>
      </c>
      <c r="T273" s="68" t="str">
        <f t="shared" si="4"/>
        <v>11. Ciudades y comunidades sostenibles</v>
      </c>
      <c r="U273" s="90" t="s">
        <v>349</v>
      </c>
      <c r="V273" s="4" t="s">
        <v>350</v>
      </c>
      <c r="W273" s="90" t="s">
        <v>349</v>
      </c>
      <c r="X273" s="4" t="s">
        <v>783</v>
      </c>
      <c r="Y273" s="90" t="s">
        <v>497</v>
      </c>
      <c r="Z273" s="4" t="s">
        <v>784</v>
      </c>
      <c r="AA273" s="54" t="s">
        <v>16482</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15715</v>
      </c>
      <c r="B274" s="3" t="s">
        <v>4280</v>
      </c>
      <c r="C274" s="4" t="s">
        <v>4281</v>
      </c>
      <c r="D274" s="4" t="s">
        <v>4513</v>
      </c>
      <c r="E274" s="4" t="s">
        <v>4283</v>
      </c>
      <c r="F274" s="4" t="s">
        <v>4284</v>
      </c>
      <c r="G274" s="4" t="s">
        <v>4285</v>
      </c>
      <c r="H274" s="3" t="s">
        <v>14</v>
      </c>
      <c r="I274" s="4" t="s">
        <v>16</v>
      </c>
      <c r="J274" s="4" t="s">
        <v>4514</v>
      </c>
      <c r="K274" s="5" t="s">
        <v>4515</v>
      </c>
      <c r="L274" s="6">
        <v>2</v>
      </c>
      <c r="M274" s="5" t="s">
        <v>22</v>
      </c>
      <c r="N274" s="90" t="s">
        <v>349</v>
      </c>
      <c r="O274" s="5" t="s">
        <v>25</v>
      </c>
      <c r="P274" s="90" t="s">
        <v>497</v>
      </c>
      <c r="Q274" s="5" t="s">
        <v>28</v>
      </c>
      <c r="R274" s="90" t="s">
        <v>1593</v>
      </c>
      <c r="S274" s="4" t="s">
        <v>286</v>
      </c>
      <c r="T274" s="68" t="str">
        <f t="shared" si="4"/>
        <v xml:space="preserve">10. Reducción de las desigualdades </v>
      </c>
      <c r="U274" s="90" t="s">
        <v>349</v>
      </c>
      <c r="V274" s="4" t="s">
        <v>34</v>
      </c>
      <c r="W274" s="90" t="s">
        <v>349</v>
      </c>
      <c r="X274" s="4" t="s">
        <v>269</v>
      </c>
      <c r="Y274" s="90" t="s">
        <v>497</v>
      </c>
      <c r="Z274" s="4" t="s">
        <v>3891</v>
      </c>
      <c r="AA274" s="54" t="s">
        <v>16482</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15716</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90">
        <v>3</v>
      </c>
      <c r="O275" s="4" t="s">
        <v>150</v>
      </c>
      <c r="P275" s="90">
        <v>1</v>
      </c>
      <c r="Q275" s="4" t="s">
        <v>209</v>
      </c>
      <c r="R275" s="90">
        <v>16</v>
      </c>
      <c r="S275" s="4" t="s">
        <v>31</v>
      </c>
      <c r="T275" s="68" t="str">
        <f t="shared" si="4"/>
        <v>16. Paz, justicia e instituciones sólidas</v>
      </c>
      <c r="U275" s="90" t="s">
        <v>497</v>
      </c>
      <c r="V275" s="4" t="s">
        <v>34</v>
      </c>
      <c r="W275" s="90" t="s">
        <v>3581</v>
      </c>
      <c r="X275" s="4" t="s">
        <v>235</v>
      </c>
      <c r="Y275" s="90" t="s">
        <v>349</v>
      </c>
      <c r="Z275" s="4" t="s">
        <v>236</v>
      </c>
      <c r="AA275" s="54" t="s">
        <v>16475</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15717</v>
      </c>
      <c r="B276" s="3" t="s">
        <v>4280</v>
      </c>
      <c r="C276" s="4" t="s">
        <v>4281</v>
      </c>
      <c r="D276" s="4" t="s">
        <v>4282</v>
      </c>
      <c r="E276" s="4" t="s">
        <v>4283</v>
      </c>
      <c r="F276" s="4" t="s">
        <v>4284</v>
      </c>
      <c r="G276" s="4" t="s">
        <v>4285</v>
      </c>
      <c r="H276" s="3" t="s">
        <v>248</v>
      </c>
      <c r="I276" s="4" t="s">
        <v>249</v>
      </c>
      <c r="J276" s="4" t="s">
        <v>4473</v>
      </c>
      <c r="K276" s="5" t="s">
        <v>4474</v>
      </c>
      <c r="L276" s="6">
        <v>2</v>
      </c>
      <c r="M276" s="5" t="s">
        <v>22</v>
      </c>
      <c r="N276" s="90" t="s">
        <v>497</v>
      </c>
      <c r="O276" s="5" t="s">
        <v>137</v>
      </c>
      <c r="P276" s="90" t="s">
        <v>3581</v>
      </c>
      <c r="Q276" s="5" t="s">
        <v>179</v>
      </c>
      <c r="R276" s="90">
        <v>16</v>
      </c>
      <c r="S276" s="4" t="s">
        <v>31</v>
      </c>
      <c r="T276" s="68" t="str">
        <f t="shared" si="4"/>
        <v>16. Paz, justicia e instituciones sólidas</v>
      </c>
      <c r="U276" s="90" t="s">
        <v>528</v>
      </c>
      <c r="V276" s="4" t="s">
        <v>34</v>
      </c>
      <c r="W276" s="90" t="s">
        <v>498</v>
      </c>
      <c r="X276" s="4" t="s">
        <v>37</v>
      </c>
      <c r="Y276" s="90" t="s">
        <v>351</v>
      </c>
      <c r="Z276" s="4" t="s">
        <v>252</v>
      </c>
      <c r="AA276" s="54" t="s">
        <v>16516</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15718</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90">
        <v>5</v>
      </c>
      <c r="O277" s="4" t="s">
        <v>134</v>
      </c>
      <c r="P277" s="90">
        <v>0</v>
      </c>
      <c r="Q277" s="4" t="s">
        <v>134</v>
      </c>
      <c r="R277" s="90">
        <v>5</v>
      </c>
      <c r="S277" s="4" t="s">
        <v>268</v>
      </c>
      <c r="T277" s="68" t="str">
        <f t="shared" si="4"/>
        <v xml:space="preserve">5. Igualdad de género </v>
      </c>
      <c r="U277" s="90" t="s">
        <v>497</v>
      </c>
      <c r="V277" s="4" t="s">
        <v>34</v>
      </c>
      <c r="W277" s="90" t="s">
        <v>349</v>
      </c>
      <c r="X277" s="4" t="s">
        <v>269</v>
      </c>
      <c r="Y277" s="90" t="s">
        <v>840</v>
      </c>
      <c r="Z277" s="4" t="s">
        <v>270</v>
      </c>
      <c r="AA277" s="54" t="s">
        <v>16476</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15719</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90">
        <v>6</v>
      </c>
      <c r="O278" s="5" t="s">
        <v>135</v>
      </c>
      <c r="P278" s="90">
        <v>0</v>
      </c>
      <c r="Q278" s="5" t="s">
        <v>135</v>
      </c>
      <c r="R278" s="90">
        <v>10</v>
      </c>
      <c r="S278" s="4" t="s">
        <v>286</v>
      </c>
      <c r="T278" s="68" t="str">
        <f t="shared" si="4"/>
        <v xml:space="preserve">10. Reducción de las desigualdades </v>
      </c>
      <c r="U278" s="90" t="s">
        <v>497</v>
      </c>
      <c r="V278" s="4" t="s">
        <v>34</v>
      </c>
      <c r="W278" s="90" t="s">
        <v>349</v>
      </c>
      <c r="X278" s="4" t="s">
        <v>269</v>
      </c>
      <c r="Y278" s="90" t="s">
        <v>840</v>
      </c>
      <c r="Z278" s="4" t="s">
        <v>270</v>
      </c>
      <c r="AA278" s="54" t="s">
        <v>16476</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15720</v>
      </c>
      <c r="B279" s="3" t="s">
        <v>4280</v>
      </c>
      <c r="C279" s="4" t="s">
        <v>4281</v>
      </c>
      <c r="D279" s="4" t="s">
        <v>4752</v>
      </c>
      <c r="E279" s="4" t="s">
        <v>4283</v>
      </c>
      <c r="F279" s="4" t="s">
        <v>4284</v>
      </c>
      <c r="G279" s="4" t="s">
        <v>4285</v>
      </c>
      <c r="H279" s="3" t="s">
        <v>345</v>
      </c>
      <c r="I279" s="4" t="s">
        <v>346</v>
      </c>
      <c r="J279" s="4" t="s">
        <v>347</v>
      </c>
      <c r="K279" s="5" t="s">
        <v>4753</v>
      </c>
      <c r="L279" s="6">
        <v>1</v>
      </c>
      <c r="M279" s="5" t="s">
        <v>125</v>
      </c>
      <c r="N279" s="90" t="s">
        <v>351</v>
      </c>
      <c r="O279" s="4" t="s">
        <v>135</v>
      </c>
      <c r="P279" s="90" t="s">
        <v>497</v>
      </c>
      <c r="Q279" s="4" t="s">
        <v>167</v>
      </c>
      <c r="R279" s="90" t="s">
        <v>1593</v>
      </c>
      <c r="S279" s="4" t="s">
        <v>286</v>
      </c>
      <c r="T279" s="68" t="str">
        <f t="shared" si="4"/>
        <v xml:space="preserve">10. Reducción de las desigualdades </v>
      </c>
      <c r="U279" s="90" t="s">
        <v>349</v>
      </c>
      <c r="V279" s="4" t="s">
        <v>350</v>
      </c>
      <c r="W279" s="90" t="s">
        <v>351</v>
      </c>
      <c r="X279" s="4" t="s">
        <v>352</v>
      </c>
      <c r="Y279" s="90"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15703</v>
      </c>
      <c r="B280" s="3" t="s">
        <v>4280</v>
      </c>
      <c r="C280" s="4" t="s">
        <v>4281</v>
      </c>
      <c r="D280" s="4" t="s">
        <v>4282</v>
      </c>
      <c r="E280" s="4" t="s">
        <v>4283</v>
      </c>
      <c r="F280" s="4" t="s">
        <v>4284</v>
      </c>
      <c r="G280" s="4" t="s">
        <v>4285</v>
      </c>
      <c r="H280" s="3" t="s">
        <v>923</v>
      </c>
      <c r="I280" s="4" t="s">
        <v>924</v>
      </c>
      <c r="J280" s="4" t="s">
        <v>4678</v>
      </c>
      <c r="K280" s="5" t="s">
        <v>4679</v>
      </c>
      <c r="L280" s="6">
        <v>2</v>
      </c>
      <c r="M280" s="5" t="s">
        <v>22</v>
      </c>
      <c r="N280" s="90">
        <v>3</v>
      </c>
      <c r="O280" s="4" t="s">
        <v>138</v>
      </c>
      <c r="P280" s="90">
        <v>4</v>
      </c>
      <c r="Q280" s="4" t="s">
        <v>186</v>
      </c>
      <c r="R280" s="90">
        <v>11</v>
      </c>
      <c r="S280" s="4" t="s">
        <v>631</v>
      </c>
      <c r="T280" s="68" t="str">
        <f t="shared" si="4"/>
        <v>11. Ciudades y comunidades sostenibles</v>
      </c>
      <c r="U280" s="90" t="s">
        <v>349</v>
      </c>
      <c r="V280" s="4" t="s">
        <v>350</v>
      </c>
      <c r="W280" s="90" t="s">
        <v>497</v>
      </c>
      <c r="X280" s="4" t="s">
        <v>928</v>
      </c>
      <c r="Y280" s="90" t="s">
        <v>840</v>
      </c>
      <c r="Z280" s="4" t="s">
        <v>929</v>
      </c>
      <c r="AA280" s="54" t="s">
        <v>16489</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15721</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90">
        <v>1</v>
      </c>
      <c r="O281" s="4" t="s">
        <v>137</v>
      </c>
      <c r="P281" s="90">
        <v>5</v>
      </c>
      <c r="Q281" s="4" t="s">
        <v>177</v>
      </c>
      <c r="R281" s="90">
        <v>10</v>
      </c>
      <c r="S281" s="4" t="s">
        <v>286</v>
      </c>
      <c r="T281" s="68" t="str">
        <f t="shared" si="4"/>
        <v xml:space="preserve">10. Reducción de las desigualdades </v>
      </c>
      <c r="U281" s="90" t="s">
        <v>528</v>
      </c>
      <c r="V281" s="4" t="s">
        <v>578</v>
      </c>
      <c r="W281" s="90" t="s">
        <v>3581</v>
      </c>
      <c r="X281" s="4" t="s">
        <v>4290</v>
      </c>
      <c r="Y281" s="90" t="s">
        <v>497</v>
      </c>
      <c r="Z281" s="4" t="s">
        <v>4290</v>
      </c>
      <c r="AA281" s="54" t="s">
        <v>16506</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15722</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90">
        <v>1</v>
      </c>
      <c r="O282" s="4" t="s">
        <v>130</v>
      </c>
      <c r="P282" s="90">
        <v>4</v>
      </c>
      <c r="Q282" s="4" t="s">
        <v>159</v>
      </c>
      <c r="R282" s="90">
        <v>4</v>
      </c>
      <c r="S282" s="4" t="s">
        <v>1022</v>
      </c>
      <c r="T282" s="68" t="str">
        <f t="shared" si="4"/>
        <v>4. Educación de calidad</v>
      </c>
      <c r="U282" s="90" t="s">
        <v>349</v>
      </c>
      <c r="V282" s="4" t="s">
        <v>350</v>
      </c>
      <c r="W282" s="90" t="s">
        <v>3581</v>
      </c>
      <c r="X282" s="4" t="s">
        <v>1702</v>
      </c>
      <c r="Y282" s="90"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15723</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90">
        <v>2</v>
      </c>
      <c r="O283" s="5" t="s">
        <v>131</v>
      </c>
      <c r="P283" s="90">
        <v>4</v>
      </c>
      <c r="Q283" s="5" t="s">
        <v>164</v>
      </c>
      <c r="R283" s="90">
        <v>2</v>
      </c>
      <c r="S283" s="4" t="s">
        <v>1755</v>
      </c>
      <c r="T283" s="68" t="str">
        <f t="shared" si="4"/>
        <v xml:space="preserve">2. Hambre cero </v>
      </c>
      <c r="U283" s="90" t="s">
        <v>349</v>
      </c>
      <c r="V283" s="4" t="s">
        <v>350</v>
      </c>
      <c r="W283" s="90" t="s">
        <v>351</v>
      </c>
      <c r="X283" s="4" t="s">
        <v>352</v>
      </c>
      <c r="Y283" s="90" t="s">
        <v>498</v>
      </c>
      <c r="Z283" s="4" t="s">
        <v>1756</v>
      </c>
      <c r="AA283" s="54" t="s">
        <v>16499</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15724</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90">
        <v>1</v>
      </c>
      <c r="O284" s="4" t="s">
        <v>137</v>
      </c>
      <c r="P284" s="90">
        <v>1</v>
      </c>
      <c r="Q284" s="4" t="s">
        <v>173</v>
      </c>
      <c r="R284" s="90">
        <v>15</v>
      </c>
      <c r="S284" s="4" t="s">
        <v>927</v>
      </c>
      <c r="T284" s="68" t="str">
        <f t="shared" si="4"/>
        <v>15. Vida de ecosistemas terrestres</v>
      </c>
      <c r="U284" s="90" t="s">
        <v>528</v>
      </c>
      <c r="V284" s="4" t="s">
        <v>578</v>
      </c>
      <c r="W284" s="90" t="s">
        <v>497</v>
      </c>
      <c r="X284" s="4" t="s">
        <v>579</v>
      </c>
      <c r="Y284" s="90" t="s">
        <v>497</v>
      </c>
      <c r="Z284" s="4" t="s">
        <v>580</v>
      </c>
      <c r="AA284" s="54" t="s">
        <v>16480</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15725</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90">
        <v>1</v>
      </c>
      <c r="O285" s="5" t="s">
        <v>137</v>
      </c>
      <c r="P285" s="90">
        <v>3</v>
      </c>
      <c r="Q285" s="5" t="s">
        <v>175</v>
      </c>
      <c r="R285" s="90">
        <v>8</v>
      </c>
      <c r="S285" s="4" t="s">
        <v>1854</v>
      </c>
      <c r="T285" s="68" t="str">
        <f t="shared" si="4"/>
        <v>8. Trabajo decente y crecimiento económico</v>
      </c>
      <c r="U285" s="90" t="s">
        <v>349</v>
      </c>
      <c r="V285" s="4" t="s">
        <v>350</v>
      </c>
      <c r="W285" s="90" t="s">
        <v>3581</v>
      </c>
      <c r="X285" s="4" t="s">
        <v>1702</v>
      </c>
      <c r="Y285" s="90"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15726</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90" t="s">
        <v>497</v>
      </c>
      <c r="O286" s="5" t="s">
        <v>4736</v>
      </c>
      <c r="P286" s="90" t="s">
        <v>528</v>
      </c>
      <c r="Q286" s="5" t="s">
        <v>4737</v>
      </c>
      <c r="R286" s="90" t="s">
        <v>4738</v>
      </c>
      <c r="S286" s="4" t="s">
        <v>7878</v>
      </c>
      <c r="T286" s="68" t="str">
        <f t="shared" si="4"/>
        <v>9. Industria, innovación e infraestructuras</v>
      </c>
      <c r="U286" s="90" t="s">
        <v>349</v>
      </c>
      <c r="V286" s="4" t="s">
        <v>350</v>
      </c>
      <c r="W286" s="90" t="s">
        <v>351</v>
      </c>
      <c r="X286" s="4" t="s">
        <v>352</v>
      </c>
      <c r="Y286" s="90"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15727</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90">
        <v>1</v>
      </c>
      <c r="O287" s="4" t="s">
        <v>137</v>
      </c>
      <c r="P287" s="90">
        <v>5</v>
      </c>
      <c r="Q287" s="4" t="s">
        <v>177</v>
      </c>
      <c r="R287" s="90">
        <v>10</v>
      </c>
      <c r="S287" s="4" t="s">
        <v>286</v>
      </c>
      <c r="T287" s="68" t="str">
        <f t="shared" si="4"/>
        <v xml:space="preserve">10. Reducción de las desigualdades </v>
      </c>
      <c r="U287" s="90" t="s">
        <v>528</v>
      </c>
      <c r="V287" s="4" t="s">
        <v>578</v>
      </c>
      <c r="W287" s="90" t="s">
        <v>3581</v>
      </c>
      <c r="X287" s="4" t="s">
        <v>4290</v>
      </c>
      <c r="Y287" s="90" t="s">
        <v>497</v>
      </c>
      <c r="Z287" s="4" t="s">
        <v>4290</v>
      </c>
      <c r="AA287" s="54" t="s">
        <v>16506</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15728</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90">
        <v>1</v>
      </c>
      <c r="O288" s="5" t="s">
        <v>137</v>
      </c>
      <c r="P288" s="90">
        <v>2</v>
      </c>
      <c r="Q288" s="5" t="s">
        <v>174</v>
      </c>
      <c r="R288" s="90">
        <v>8</v>
      </c>
      <c r="S288" s="4" t="s">
        <v>1854</v>
      </c>
      <c r="T288" s="68" t="str">
        <f t="shared" si="4"/>
        <v>8. Trabajo decente y crecimiento económico</v>
      </c>
      <c r="U288" s="90" t="s">
        <v>528</v>
      </c>
      <c r="V288" s="4" t="s">
        <v>578</v>
      </c>
      <c r="W288" s="90" t="s">
        <v>497</v>
      </c>
      <c r="X288" s="4" t="s">
        <v>579</v>
      </c>
      <c r="Y288" s="90" t="s">
        <v>497</v>
      </c>
      <c r="Z288" s="4" t="s">
        <v>580</v>
      </c>
      <c r="AA288" s="54" t="s">
        <v>16480</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15729</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90">
        <v>1</v>
      </c>
      <c r="O289" s="4" t="s">
        <v>130</v>
      </c>
      <c r="P289" s="90">
        <v>1</v>
      </c>
      <c r="Q289" s="4" t="s">
        <v>156</v>
      </c>
      <c r="R289" s="90">
        <v>4</v>
      </c>
      <c r="S289" s="4" t="s">
        <v>1022</v>
      </c>
      <c r="T289" s="68" t="str">
        <f t="shared" si="4"/>
        <v>4. Educación de calidad</v>
      </c>
      <c r="U289" s="90" t="s">
        <v>349</v>
      </c>
      <c r="V289" s="4" t="s">
        <v>350</v>
      </c>
      <c r="W289" s="90" t="s">
        <v>351</v>
      </c>
      <c r="X289" s="4" t="s">
        <v>352</v>
      </c>
      <c r="Y289" s="90"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15730</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90">
        <v>6</v>
      </c>
      <c r="O290" s="5" t="s">
        <v>135</v>
      </c>
      <c r="P290" s="90">
        <v>0</v>
      </c>
      <c r="Q290" s="5" t="s">
        <v>135</v>
      </c>
      <c r="R290" s="90">
        <v>10</v>
      </c>
      <c r="S290" s="4" t="s">
        <v>286</v>
      </c>
      <c r="T290" s="68" t="str">
        <f t="shared" si="4"/>
        <v xml:space="preserve">10. Reducción de las desigualdades </v>
      </c>
      <c r="U290" s="90" t="s">
        <v>349</v>
      </c>
      <c r="V290" s="4" t="s">
        <v>350</v>
      </c>
      <c r="W290" s="90" t="s">
        <v>351</v>
      </c>
      <c r="X290" s="4" t="s">
        <v>352</v>
      </c>
      <c r="Y290" s="90"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15704</v>
      </c>
      <c r="B291" s="3" t="s">
        <v>4280</v>
      </c>
      <c r="C291" s="4" t="s">
        <v>4281</v>
      </c>
      <c r="D291" s="4" t="s">
        <v>4282</v>
      </c>
      <c r="E291" s="4" t="s">
        <v>4283</v>
      </c>
      <c r="F291" s="4" t="s">
        <v>4284</v>
      </c>
      <c r="G291" s="4" t="s">
        <v>4285</v>
      </c>
      <c r="H291" s="3" t="s">
        <v>946</v>
      </c>
      <c r="I291" s="4" t="s">
        <v>947</v>
      </c>
      <c r="J291" s="4" t="s">
        <v>4665</v>
      </c>
      <c r="K291" s="5" t="s">
        <v>4666</v>
      </c>
      <c r="L291" s="6">
        <v>2</v>
      </c>
      <c r="M291" s="5" t="s">
        <v>22</v>
      </c>
      <c r="N291" s="90">
        <v>3</v>
      </c>
      <c r="O291" s="5" t="s">
        <v>138</v>
      </c>
      <c r="P291" s="90">
        <v>3</v>
      </c>
      <c r="Q291" s="5" t="s">
        <v>185</v>
      </c>
      <c r="R291" s="90">
        <v>11</v>
      </c>
      <c r="S291" s="4" t="s">
        <v>631</v>
      </c>
      <c r="T291" s="68" t="str">
        <f t="shared" si="4"/>
        <v>11. Ciudades y comunidades sostenibles</v>
      </c>
      <c r="U291" s="90" t="s">
        <v>349</v>
      </c>
      <c r="V291" s="4" t="s">
        <v>350</v>
      </c>
      <c r="W291" s="90" t="s">
        <v>497</v>
      </c>
      <c r="X291" s="4" t="s">
        <v>928</v>
      </c>
      <c r="Y291" s="90" t="s">
        <v>497</v>
      </c>
      <c r="Z291" s="4" t="s">
        <v>950</v>
      </c>
      <c r="AA291" s="54" t="s">
        <v>16490</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15705</v>
      </c>
      <c r="B292" s="3" t="s">
        <v>4280</v>
      </c>
      <c r="C292" s="4" t="s">
        <v>4281</v>
      </c>
      <c r="D292" s="4" t="s">
        <v>4282</v>
      </c>
      <c r="E292" s="4" t="s">
        <v>4283</v>
      </c>
      <c r="F292" s="4" t="s">
        <v>4284</v>
      </c>
      <c r="G292" s="4" t="s">
        <v>4285</v>
      </c>
      <c r="H292" s="3" t="s">
        <v>998</v>
      </c>
      <c r="I292" s="4" t="s">
        <v>999</v>
      </c>
      <c r="J292" s="4" t="s">
        <v>4716</v>
      </c>
      <c r="K292" s="5" t="s">
        <v>4717</v>
      </c>
      <c r="L292" s="6">
        <v>2</v>
      </c>
      <c r="M292" s="5" t="s">
        <v>22</v>
      </c>
      <c r="N292" s="90">
        <v>2</v>
      </c>
      <c r="O292" s="4" t="s">
        <v>25</v>
      </c>
      <c r="P292" s="90">
        <v>2</v>
      </c>
      <c r="Q292" s="4" t="s">
        <v>180</v>
      </c>
      <c r="R292" s="90">
        <v>11</v>
      </c>
      <c r="S292" s="4" t="s">
        <v>631</v>
      </c>
      <c r="T292" s="68" t="str">
        <f t="shared" si="4"/>
        <v>11. Ciudades y comunidades sostenibles</v>
      </c>
      <c r="U292" s="90" t="s">
        <v>349</v>
      </c>
      <c r="V292" s="4" t="s">
        <v>350</v>
      </c>
      <c r="W292" s="90" t="s">
        <v>349</v>
      </c>
      <c r="X292" s="4" t="s">
        <v>783</v>
      </c>
      <c r="Y292" s="90" t="s">
        <v>351</v>
      </c>
      <c r="Z292" s="4" t="s">
        <v>1002</v>
      </c>
      <c r="AA292" s="54" t="s">
        <v>16487</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15706</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90">
        <v>1</v>
      </c>
      <c r="O293" s="4" t="s">
        <v>130</v>
      </c>
      <c r="P293" s="90">
        <v>1</v>
      </c>
      <c r="Q293" s="4" t="s">
        <v>156</v>
      </c>
      <c r="R293" s="90">
        <v>4</v>
      </c>
      <c r="S293" s="4" t="s">
        <v>1022</v>
      </c>
      <c r="T293" s="68" t="str">
        <f t="shared" si="4"/>
        <v>4. Educación de calidad</v>
      </c>
      <c r="U293" s="90" t="s">
        <v>349</v>
      </c>
      <c r="V293" s="4" t="s">
        <v>350</v>
      </c>
      <c r="W293" s="90" t="s">
        <v>498</v>
      </c>
      <c r="X293" s="4" t="s">
        <v>693</v>
      </c>
      <c r="Y293" s="90" t="s">
        <v>497</v>
      </c>
      <c r="Z293" s="4" t="s">
        <v>1023</v>
      </c>
      <c r="AA293" s="54" t="s">
        <v>16492</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15707</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90">
        <v>4</v>
      </c>
      <c r="O294" s="5" t="s">
        <v>145</v>
      </c>
      <c r="P294" s="90">
        <v>0</v>
      </c>
      <c r="Q294" s="5" t="s">
        <v>145</v>
      </c>
      <c r="R294" s="90">
        <v>4</v>
      </c>
      <c r="S294" s="4" t="s">
        <v>1022</v>
      </c>
      <c r="T294" s="68" t="str">
        <f t="shared" si="4"/>
        <v>4. Educación de calidad</v>
      </c>
      <c r="U294" s="90" t="s">
        <v>349</v>
      </c>
      <c r="V294" s="4" t="s">
        <v>350</v>
      </c>
      <c r="W294" s="90" t="s">
        <v>840</v>
      </c>
      <c r="X294" s="4" t="s">
        <v>1039</v>
      </c>
      <c r="Y294" s="90" t="s">
        <v>349</v>
      </c>
      <c r="Z294" s="4" t="s">
        <v>1040</v>
      </c>
      <c r="AA294" s="54" t="s">
        <v>16494</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15708</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90">
        <v>3</v>
      </c>
      <c r="O295" s="4" t="s">
        <v>132</v>
      </c>
      <c r="P295" s="90">
        <v>1</v>
      </c>
      <c r="Q295" s="4" t="s">
        <v>1058</v>
      </c>
      <c r="R295" s="90">
        <v>3</v>
      </c>
      <c r="S295" s="4" t="s">
        <v>972</v>
      </c>
      <c r="T295" s="68" t="str">
        <f t="shared" si="4"/>
        <v xml:space="preserve">3. Salud y bienestar </v>
      </c>
      <c r="U295" s="90" t="s">
        <v>349</v>
      </c>
      <c r="V295" s="4" t="s">
        <v>350</v>
      </c>
      <c r="W295" s="90" t="s">
        <v>840</v>
      </c>
      <c r="X295" s="4" t="s">
        <v>1039</v>
      </c>
      <c r="Y295" s="90" t="s">
        <v>497</v>
      </c>
      <c r="Z295" s="4" t="s">
        <v>1059</v>
      </c>
      <c r="AA295" s="54" t="s">
        <v>16495</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15709</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90">
        <v>1</v>
      </c>
      <c r="O296" s="5" t="s">
        <v>137</v>
      </c>
      <c r="P296" s="90">
        <v>3</v>
      </c>
      <c r="Q296" s="5" t="s">
        <v>175</v>
      </c>
      <c r="R296" s="90">
        <v>12</v>
      </c>
      <c r="S296" s="4" t="s">
        <v>1076</v>
      </c>
      <c r="T296" s="68" t="str">
        <f t="shared" si="4"/>
        <v>12. Producción y consumo responsables</v>
      </c>
      <c r="U296" s="90" t="s">
        <v>528</v>
      </c>
      <c r="V296" s="4" t="s">
        <v>578</v>
      </c>
      <c r="W296" s="90" t="s">
        <v>349</v>
      </c>
      <c r="X296" s="4" t="s">
        <v>1077</v>
      </c>
      <c r="Y296" s="90" t="s">
        <v>497</v>
      </c>
      <c r="Z296" s="4" t="s">
        <v>1078</v>
      </c>
      <c r="AA296" s="54" t="s">
        <v>16485</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15710</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90">
        <v>3</v>
      </c>
      <c r="O297" s="4" t="s">
        <v>153</v>
      </c>
      <c r="P297" s="90">
        <v>1</v>
      </c>
      <c r="Q297" s="4" t="s">
        <v>217</v>
      </c>
      <c r="R297" s="90">
        <v>16</v>
      </c>
      <c r="S297" s="4" t="s">
        <v>31</v>
      </c>
      <c r="T297" s="68" t="str">
        <f t="shared" si="4"/>
        <v>16. Paz, justicia e instituciones sólidas</v>
      </c>
      <c r="U297" s="90" t="s">
        <v>497</v>
      </c>
      <c r="V297" s="4" t="s">
        <v>34</v>
      </c>
      <c r="W297" s="90" t="s">
        <v>528</v>
      </c>
      <c r="X297" s="4" t="s">
        <v>37</v>
      </c>
      <c r="Y297" s="90" t="s">
        <v>4738</v>
      </c>
      <c r="Z297" s="4" t="s">
        <v>40</v>
      </c>
      <c r="AA297" s="54" t="s">
        <v>16474</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15731</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90">
        <v>1</v>
      </c>
      <c r="O298" s="5" t="s">
        <v>148</v>
      </c>
      <c r="P298" s="90">
        <v>11</v>
      </c>
      <c r="Q298" s="5" t="s">
        <v>201</v>
      </c>
      <c r="R298" s="90">
        <v>16</v>
      </c>
      <c r="S298" s="4" t="s">
        <v>31</v>
      </c>
      <c r="T298" s="68" t="str">
        <f t="shared" si="4"/>
        <v>16. Paz, justicia e instituciones sólidas</v>
      </c>
      <c r="U298" s="90" t="s">
        <v>497</v>
      </c>
      <c r="V298" s="4" t="s">
        <v>34</v>
      </c>
      <c r="W298" s="90" t="s">
        <v>3581</v>
      </c>
      <c r="X298" s="4" t="s">
        <v>235</v>
      </c>
      <c r="Y298" s="90" t="s">
        <v>497</v>
      </c>
      <c r="Z298" s="4" t="s">
        <v>902</v>
      </c>
      <c r="AA298" s="54" t="s">
        <v>16484</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15740</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90">
        <v>4</v>
      </c>
      <c r="O299" s="4" t="s">
        <v>154</v>
      </c>
      <c r="P299" s="90">
        <v>1</v>
      </c>
      <c r="Q299" s="4" t="s">
        <v>219</v>
      </c>
      <c r="R299" s="90">
        <v>16</v>
      </c>
      <c r="S299" s="4" t="s">
        <v>31</v>
      </c>
      <c r="T299" s="68" t="str">
        <f t="shared" si="4"/>
        <v>16. Paz, justicia e instituciones sólidas</v>
      </c>
      <c r="U299" s="90" t="s">
        <v>497</v>
      </c>
      <c r="V299" s="4" t="s">
        <v>34</v>
      </c>
      <c r="W299" s="90" t="s">
        <v>528</v>
      </c>
      <c r="X299" s="4" t="s">
        <v>37</v>
      </c>
      <c r="Y299" s="90" t="s">
        <v>4738</v>
      </c>
      <c r="Z299" s="4" t="s">
        <v>40</v>
      </c>
      <c r="AA299" s="54" t="s">
        <v>16474</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15741</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90">
        <v>1</v>
      </c>
      <c r="O300" s="5" t="s">
        <v>137</v>
      </c>
      <c r="P300" s="90">
        <v>2</v>
      </c>
      <c r="Q300" s="5" t="s">
        <v>174</v>
      </c>
      <c r="R300" s="90">
        <v>8</v>
      </c>
      <c r="S300" s="4" t="s">
        <v>1854</v>
      </c>
      <c r="T300" s="68" t="str">
        <f t="shared" si="4"/>
        <v>8. Trabajo decente y crecimiento económico</v>
      </c>
      <c r="U300" s="90" t="s">
        <v>528</v>
      </c>
      <c r="V300" s="4" t="s">
        <v>578</v>
      </c>
      <c r="W300" s="90" t="s">
        <v>497</v>
      </c>
      <c r="X300" s="4" t="s">
        <v>579</v>
      </c>
      <c r="Y300" s="90" t="s">
        <v>497</v>
      </c>
      <c r="Z300" s="4" t="s">
        <v>580</v>
      </c>
      <c r="AA300" s="54" t="s">
        <v>16480</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15742</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90">
        <v>4</v>
      </c>
      <c r="O301" s="4" t="s">
        <v>145</v>
      </c>
      <c r="P301" s="90">
        <v>0</v>
      </c>
      <c r="Q301" s="4" t="s">
        <v>145</v>
      </c>
      <c r="R301" s="90">
        <v>4</v>
      </c>
      <c r="S301" s="4" t="s">
        <v>1022</v>
      </c>
      <c r="T301" s="68" t="str">
        <f t="shared" si="4"/>
        <v>4. Educación de calidad</v>
      </c>
      <c r="U301" s="90" t="s">
        <v>349</v>
      </c>
      <c r="V301" s="4" t="s">
        <v>350</v>
      </c>
      <c r="W301" s="90" t="s">
        <v>840</v>
      </c>
      <c r="X301" s="4" t="s">
        <v>1039</v>
      </c>
      <c r="Y301" s="90" t="s">
        <v>349</v>
      </c>
      <c r="Z301" s="4" t="s">
        <v>1040</v>
      </c>
      <c r="AA301" s="54" t="s">
        <v>16494</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15743</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90">
        <v>3</v>
      </c>
      <c r="O302" s="5" t="s">
        <v>132</v>
      </c>
      <c r="P302" s="90">
        <v>1</v>
      </c>
      <c r="Q302" s="5" t="s">
        <v>1058</v>
      </c>
      <c r="R302" s="90">
        <v>3</v>
      </c>
      <c r="S302" s="4" t="s">
        <v>972</v>
      </c>
      <c r="T302" s="68" t="str">
        <f t="shared" si="4"/>
        <v xml:space="preserve">3. Salud y bienestar </v>
      </c>
      <c r="U302" s="90" t="s">
        <v>349</v>
      </c>
      <c r="V302" s="4" t="s">
        <v>350</v>
      </c>
      <c r="W302" s="90" t="s">
        <v>840</v>
      </c>
      <c r="X302" s="4" t="s">
        <v>1039</v>
      </c>
      <c r="Y302" s="90" t="s">
        <v>497</v>
      </c>
      <c r="Z302" s="4" t="s">
        <v>1059</v>
      </c>
      <c r="AA302" s="54" t="s">
        <v>16495</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15744</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90">
        <v>1</v>
      </c>
      <c r="O303" s="4" t="s">
        <v>137</v>
      </c>
      <c r="P303" s="90">
        <v>3</v>
      </c>
      <c r="Q303" s="4" t="s">
        <v>175</v>
      </c>
      <c r="R303" s="90">
        <v>12</v>
      </c>
      <c r="S303" s="4" t="s">
        <v>1076</v>
      </c>
      <c r="T303" s="68" t="str">
        <f t="shared" si="4"/>
        <v>12. Producción y consumo responsables</v>
      </c>
      <c r="U303" s="90" t="s">
        <v>528</v>
      </c>
      <c r="V303" s="4" t="s">
        <v>578</v>
      </c>
      <c r="W303" s="90" t="s">
        <v>349</v>
      </c>
      <c r="X303" s="4" t="s">
        <v>1077</v>
      </c>
      <c r="Y303" s="90" t="s">
        <v>497</v>
      </c>
      <c r="Z303" s="4" t="s">
        <v>1078</v>
      </c>
      <c r="AA303" s="54" t="s">
        <v>16485</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15745</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90">
        <v>3</v>
      </c>
      <c r="O304" s="5" t="s">
        <v>138</v>
      </c>
      <c r="P304" s="90">
        <v>2</v>
      </c>
      <c r="Q304" s="5" t="s">
        <v>184</v>
      </c>
      <c r="R304" s="90">
        <v>6</v>
      </c>
      <c r="S304" s="4" t="s">
        <v>1300</v>
      </c>
      <c r="T304" s="68" t="str">
        <f t="shared" si="4"/>
        <v xml:space="preserve">6. Agua limpia y saneamiento </v>
      </c>
      <c r="U304" s="90" t="s">
        <v>349</v>
      </c>
      <c r="V304" s="4" t="s">
        <v>350</v>
      </c>
      <c r="W304" s="90" t="s">
        <v>349</v>
      </c>
      <c r="X304" s="4" t="s">
        <v>783</v>
      </c>
      <c r="Y304" s="90" t="s">
        <v>528</v>
      </c>
      <c r="Z304" s="4" t="s">
        <v>1301</v>
      </c>
      <c r="AA304" s="54" t="s">
        <v>16486</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15746</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90">
        <v>2</v>
      </c>
      <c r="O305" s="4" t="s">
        <v>25</v>
      </c>
      <c r="P305" s="90">
        <v>1</v>
      </c>
      <c r="Q305" s="4" t="s">
        <v>28</v>
      </c>
      <c r="R305" s="90">
        <v>11</v>
      </c>
      <c r="S305" s="4" t="s">
        <v>631</v>
      </c>
      <c r="T305" s="68" t="str">
        <f t="shared" si="4"/>
        <v>11. Ciudades y comunidades sostenibles</v>
      </c>
      <c r="U305" s="90" t="s">
        <v>349</v>
      </c>
      <c r="V305" s="4" t="s">
        <v>350</v>
      </c>
      <c r="W305" s="90" t="s">
        <v>349</v>
      </c>
      <c r="X305" s="4" t="s">
        <v>783</v>
      </c>
      <c r="Y305" s="90" t="s">
        <v>497</v>
      </c>
      <c r="Z305" s="4" t="s">
        <v>784</v>
      </c>
      <c r="AA305" s="54" t="s">
        <v>16482</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15747</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90">
        <v>2</v>
      </c>
      <c r="O306" s="5" t="s">
        <v>25</v>
      </c>
      <c r="P306" s="90">
        <v>2</v>
      </c>
      <c r="Q306" s="5" t="s">
        <v>180</v>
      </c>
      <c r="R306" s="90">
        <v>11</v>
      </c>
      <c r="S306" s="4" t="s">
        <v>631</v>
      </c>
      <c r="T306" s="68" t="str">
        <f t="shared" si="4"/>
        <v>11. Ciudades y comunidades sostenibles</v>
      </c>
      <c r="U306" s="90" t="s">
        <v>349</v>
      </c>
      <c r="V306" s="4" t="s">
        <v>350</v>
      </c>
      <c r="W306" s="90" t="s">
        <v>349</v>
      </c>
      <c r="X306" s="4" t="s">
        <v>783</v>
      </c>
      <c r="Y306" s="90" t="s">
        <v>497</v>
      </c>
      <c r="Z306" s="4" t="s">
        <v>784</v>
      </c>
      <c r="AA306" s="54" t="s">
        <v>16482</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15748</v>
      </c>
      <c r="B307" s="3" t="s">
        <v>4754</v>
      </c>
      <c r="C307" s="4" t="s">
        <v>4755</v>
      </c>
      <c r="D307" s="4" t="s">
        <v>4756</v>
      </c>
      <c r="E307" s="4" t="s">
        <v>4757</v>
      </c>
      <c r="F307" s="4" t="s">
        <v>4758</v>
      </c>
      <c r="G307" s="4" t="s">
        <v>4759</v>
      </c>
      <c r="H307" s="3" t="s">
        <v>14</v>
      </c>
      <c r="I307" s="4" t="s">
        <v>16</v>
      </c>
      <c r="J307" s="4" t="s">
        <v>4969</v>
      </c>
      <c r="K307" s="5" t="s">
        <v>4970</v>
      </c>
      <c r="L307" s="6">
        <v>2</v>
      </c>
      <c r="M307" s="5" t="s">
        <v>22</v>
      </c>
      <c r="N307" s="90" t="s">
        <v>349</v>
      </c>
      <c r="O307" s="4" t="s">
        <v>25</v>
      </c>
      <c r="P307" s="90" t="s">
        <v>497</v>
      </c>
      <c r="Q307" s="4" t="s">
        <v>28</v>
      </c>
      <c r="R307" s="90" t="s">
        <v>1593</v>
      </c>
      <c r="S307" s="4" t="s">
        <v>286</v>
      </c>
      <c r="T307" s="68" t="str">
        <f t="shared" si="4"/>
        <v xml:space="preserve">10. Reducción de las desigualdades </v>
      </c>
      <c r="U307" s="90" t="s">
        <v>349</v>
      </c>
      <c r="V307" s="4" t="s">
        <v>34</v>
      </c>
      <c r="W307" s="90" t="s">
        <v>349</v>
      </c>
      <c r="X307" s="4" t="s">
        <v>269</v>
      </c>
      <c r="Y307" s="90" t="s">
        <v>497</v>
      </c>
      <c r="Z307" s="4" t="s">
        <v>3891</v>
      </c>
      <c r="AA307" s="54" t="s">
        <v>16482</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15749</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90">
        <v>3</v>
      </c>
      <c r="O308" s="5" t="s">
        <v>150</v>
      </c>
      <c r="P308" s="90">
        <v>1</v>
      </c>
      <c r="Q308" s="5" t="s">
        <v>209</v>
      </c>
      <c r="R308" s="90">
        <v>16</v>
      </c>
      <c r="S308" s="4" t="s">
        <v>31</v>
      </c>
      <c r="T308" s="68" t="str">
        <f t="shared" si="4"/>
        <v>16. Paz, justicia e instituciones sólidas</v>
      </c>
      <c r="U308" s="90" t="s">
        <v>497</v>
      </c>
      <c r="V308" s="4" t="s">
        <v>34</v>
      </c>
      <c r="W308" s="90" t="s">
        <v>3581</v>
      </c>
      <c r="X308" s="4" t="s">
        <v>235</v>
      </c>
      <c r="Y308" s="90" t="s">
        <v>349</v>
      </c>
      <c r="Z308" s="4" t="s">
        <v>236</v>
      </c>
      <c r="AA308" s="54" t="s">
        <v>16475</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15732</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90">
        <v>3</v>
      </c>
      <c r="O309" s="4" t="s">
        <v>153</v>
      </c>
      <c r="P309" s="90">
        <v>2</v>
      </c>
      <c r="Q309" s="4" t="s">
        <v>218</v>
      </c>
      <c r="R309" s="90">
        <v>16</v>
      </c>
      <c r="S309" s="4" t="s">
        <v>31</v>
      </c>
      <c r="T309" s="68" t="str">
        <f t="shared" si="4"/>
        <v>16. Paz, justicia e instituciones sólidas</v>
      </c>
      <c r="U309" s="90" t="s">
        <v>497</v>
      </c>
      <c r="V309" s="4" t="s">
        <v>34</v>
      </c>
      <c r="W309" s="90" t="s">
        <v>528</v>
      </c>
      <c r="X309" s="4" t="s">
        <v>37</v>
      </c>
      <c r="Y309" s="90"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15750</v>
      </c>
      <c r="B310" s="3" t="s">
        <v>4754</v>
      </c>
      <c r="C310" s="4" t="s">
        <v>4755</v>
      </c>
      <c r="D310" s="4" t="s">
        <v>4756</v>
      </c>
      <c r="E310" s="4" t="s">
        <v>4757</v>
      </c>
      <c r="F310" s="4" t="s">
        <v>4758</v>
      </c>
      <c r="G310" s="4" t="s">
        <v>4759</v>
      </c>
      <c r="H310" s="3" t="s">
        <v>248</v>
      </c>
      <c r="I310" s="4" t="s">
        <v>249</v>
      </c>
      <c r="J310" s="4" t="s">
        <v>4997</v>
      </c>
      <c r="K310" s="5" t="s">
        <v>4998</v>
      </c>
      <c r="L310" s="6">
        <v>2</v>
      </c>
      <c r="M310" s="5" t="s">
        <v>22</v>
      </c>
      <c r="N310" s="90" t="s">
        <v>497</v>
      </c>
      <c r="O310" s="4" t="s">
        <v>137</v>
      </c>
      <c r="P310" s="90" t="s">
        <v>3581</v>
      </c>
      <c r="Q310" s="4" t="s">
        <v>179</v>
      </c>
      <c r="R310" s="90">
        <v>16</v>
      </c>
      <c r="S310" s="4" t="s">
        <v>31</v>
      </c>
      <c r="T310" s="68" t="str">
        <f t="shared" si="4"/>
        <v>16. Paz, justicia e instituciones sólidas</v>
      </c>
      <c r="U310" s="90" t="s">
        <v>349</v>
      </c>
      <c r="V310" s="4" t="s">
        <v>34</v>
      </c>
      <c r="W310" s="90" t="s">
        <v>528</v>
      </c>
      <c r="X310" s="4" t="s">
        <v>37</v>
      </c>
      <c r="Y310" s="90" t="s">
        <v>349</v>
      </c>
      <c r="Z310" s="4" t="s">
        <v>252</v>
      </c>
      <c r="AA310" s="54" t="s">
        <v>16521</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15751</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90">
        <v>5</v>
      </c>
      <c r="O311" s="5" t="s">
        <v>134</v>
      </c>
      <c r="P311" s="90">
        <v>0</v>
      </c>
      <c r="Q311" s="5" t="s">
        <v>134</v>
      </c>
      <c r="R311" s="90">
        <v>5</v>
      </c>
      <c r="S311" s="4" t="s">
        <v>268</v>
      </c>
      <c r="T311" s="68" t="str">
        <f t="shared" si="4"/>
        <v xml:space="preserve">5. Igualdad de género </v>
      </c>
      <c r="U311" s="90" t="s">
        <v>497</v>
      </c>
      <c r="V311" s="4" t="s">
        <v>34</v>
      </c>
      <c r="W311" s="90" t="s">
        <v>349</v>
      </c>
      <c r="X311" s="4" t="s">
        <v>269</v>
      </c>
      <c r="Y311" s="90" t="s">
        <v>840</v>
      </c>
      <c r="Z311" s="4" t="s">
        <v>270</v>
      </c>
      <c r="AA311" s="54" t="s">
        <v>16476</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15752</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90">
        <v>6</v>
      </c>
      <c r="O312" s="4" t="s">
        <v>135</v>
      </c>
      <c r="P312" s="90">
        <v>0</v>
      </c>
      <c r="Q312" s="4" t="s">
        <v>135</v>
      </c>
      <c r="R312" s="90">
        <v>10</v>
      </c>
      <c r="S312" s="4" t="s">
        <v>286</v>
      </c>
      <c r="T312" s="68" t="str">
        <f t="shared" si="4"/>
        <v xml:space="preserve">10. Reducción de las desigualdades </v>
      </c>
      <c r="U312" s="90" t="s">
        <v>497</v>
      </c>
      <c r="V312" s="4" t="s">
        <v>34</v>
      </c>
      <c r="W312" s="90" t="s">
        <v>349</v>
      </c>
      <c r="X312" s="4" t="s">
        <v>269</v>
      </c>
      <c r="Y312" s="90" t="s">
        <v>840</v>
      </c>
      <c r="Z312" s="4" t="s">
        <v>270</v>
      </c>
      <c r="AA312" s="54" t="s">
        <v>16476</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15753</v>
      </c>
      <c r="B313" s="3" t="s">
        <v>4754</v>
      </c>
      <c r="C313" s="4" t="s">
        <v>4755</v>
      </c>
      <c r="D313" s="4" t="s">
        <v>5049</v>
      </c>
      <c r="E313" s="4" t="s">
        <v>4757</v>
      </c>
      <c r="F313" s="4" t="s">
        <v>4758</v>
      </c>
      <c r="G313" s="4" t="s">
        <v>4759</v>
      </c>
      <c r="H313" s="3" t="s">
        <v>345</v>
      </c>
      <c r="I313" s="4" t="s">
        <v>346</v>
      </c>
      <c r="J313" s="4" t="s">
        <v>347</v>
      </c>
      <c r="K313" s="5" t="s">
        <v>5050</v>
      </c>
      <c r="L313" s="6">
        <v>1</v>
      </c>
      <c r="M313" s="5" t="s">
        <v>125</v>
      </c>
      <c r="N313" s="90" t="s">
        <v>351</v>
      </c>
      <c r="O313" s="4" t="s">
        <v>135</v>
      </c>
      <c r="P313" s="90" t="s">
        <v>497</v>
      </c>
      <c r="Q313" s="4" t="s">
        <v>167</v>
      </c>
      <c r="R313" s="90" t="s">
        <v>1593</v>
      </c>
      <c r="S313" s="4" t="s">
        <v>286</v>
      </c>
      <c r="T313" s="68" t="str">
        <f t="shared" si="4"/>
        <v xml:space="preserve">10. Reducción de las desigualdades </v>
      </c>
      <c r="U313" s="90" t="s">
        <v>349</v>
      </c>
      <c r="V313" s="4" t="s">
        <v>350</v>
      </c>
      <c r="W313" s="90" t="s">
        <v>351</v>
      </c>
      <c r="X313" s="4" t="s">
        <v>352</v>
      </c>
      <c r="Y313" s="90"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15754</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90">
        <v>6</v>
      </c>
      <c r="O314" s="5" t="s">
        <v>135</v>
      </c>
      <c r="P314" s="90">
        <v>0</v>
      </c>
      <c r="Q314" s="5" t="s">
        <v>135</v>
      </c>
      <c r="R314" s="90">
        <v>10</v>
      </c>
      <c r="S314" s="4" t="s">
        <v>286</v>
      </c>
      <c r="T314" s="68" t="str">
        <f t="shared" si="4"/>
        <v xml:space="preserve">10. Reducción de las desigualdades </v>
      </c>
      <c r="U314" s="90" t="s">
        <v>349</v>
      </c>
      <c r="V314" s="4" t="s">
        <v>350</v>
      </c>
      <c r="W314" s="90" t="s">
        <v>351</v>
      </c>
      <c r="X314" s="4" t="s">
        <v>352</v>
      </c>
      <c r="Y314" s="90"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15733</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90">
        <v>3</v>
      </c>
      <c r="O315" s="5" t="s">
        <v>138</v>
      </c>
      <c r="P315" s="90">
        <v>4</v>
      </c>
      <c r="Q315" s="5" t="s">
        <v>186</v>
      </c>
      <c r="R315" s="90">
        <v>15</v>
      </c>
      <c r="S315" s="4" t="s">
        <v>927</v>
      </c>
      <c r="T315" s="68" t="str">
        <f t="shared" si="4"/>
        <v>15. Vida de ecosistemas terrestres</v>
      </c>
      <c r="U315" s="90" t="s">
        <v>349</v>
      </c>
      <c r="V315" s="4" t="s">
        <v>350</v>
      </c>
      <c r="W315" s="90" t="s">
        <v>497</v>
      </c>
      <c r="X315" s="4" t="s">
        <v>928</v>
      </c>
      <c r="Y315" s="90"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15734</v>
      </c>
      <c r="B316" s="3" t="s">
        <v>4754</v>
      </c>
      <c r="C316" s="4" t="s">
        <v>4755</v>
      </c>
      <c r="D316" s="4" t="s">
        <v>4756</v>
      </c>
      <c r="E316" s="4" t="s">
        <v>4757</v>
      </c>
      <c r="F316" s="4" t="s">
        <v>4758</v>
      </c>
      <c r="G316" s="4" t="s">
        <v>4759</v>
      </c>
      <c r="H316" s="3" t="s">
        <v>923</v>
      </c>
      <c r="I316" s="4" t="s">
        <v>924</v>
      </c>
      <c r="J316" s="4" t="s">
        <v>4799</v>
      </c>
      <c r="K316" s="5" t="s">
        <v>4800</v>
      </c>
      <c r="L316" s="6">
        <v>2</v>
      </c>
      <c r="M316" s="5" t="s">
        <v>22</v>
      </c>
      <c r="N316" s="90">
        <v>3</v>
      </c>
      <c r="O316" s="4" t="s">
        <v>138</v>
      </c>
      <c r="P316" s="90">
        <v>4</v>
      </c>
      <c r="Q316" s="4" t="s">
        <v>186</v>
      </c>
      <c r="R316" s="90">
        <v>15</v>
      </c>
      <c r="S316" s="4" t="s">
        <v>927</v>
      </c>
      <c r="T316" s="68" t="str">
        <f t="shared" si="4"/>
        <v>15. Vida de ecosistemas terrestres</v>
      </c>
      <c r="U316" s="90" t="s">
        <v>349</v>
      </c>
      <c r="V316" s="4" t="s">
        <v>350</v>
      </c>
      <c r="W316" s="90" t="s">
        <v>497</v>
      </c>
      <c r="X316" s="4" t="s">
        <v>928</v>
      </c>
      <c r="Y316" s="90" t="s">
        <v>840</v>
      </c>
      <c r="Z316" s="4" t="s">
        <v>929</v>
      </c>
      <c r="AA316" s="54" t="s">
        <v>16489</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15735</v>
      </c>
      <c r="B317" s="3" t="s">
        <v>4754</v>
      </c>
      <c r="C317" s="4" t="s">
        <v>4755</v>
      </c>
      <c r="D317" s="4" t="s">
        <v>4756</v>
      </c>
      <c r="E317" s="4" t="s">
        <v>4757</v>
      </c>
      <c r="F317" s="4" t="s">
        <v>4758</v>
      </c>
      <c r="G317" s="4" t="s">
        <v>4759</v>
      </c>
      <c r="H317" s="3" t="s">
        <v>946</v>
      </c>
      <c r="I317" s="4" t="s">
        <v>947</v>
      </c>
      <c r="J317" s="4" t="s">
        <v>4816</v>
      </c>
      <c r="K317" s="5" t="s">
        <v>4817</v>
      </c>
      <c r="L317" s="6">
        <v>2</v>
      </c>
      <c r="M317" s="5" t="s">
        <v>22</v>
      </c>
      <c r="N317" s="90">
        <v>3</v>
      </c>
      <c r="O317" s="5" t="s">
        <v>138</v>
      </c>
      <c r="P317" s="90">
        <v>3</v>
      </c>
      <c r="Q317" s="5" t="s">
        <v>185</v>
      </c>
      <c r="R317" s="90">
        <v>11</v>
      </c>
      <c r="S317" s="4" t="s">
        <v>631</v>
      </c>
      <c r="T317" s="68" t="str">
        <f t="shared" si="4"/>
        <v>11. Ciudades y comunidades sostenibles</v>
      </c>
      <c r="U317" s="90" t="s">
        <v>349</v>
      </c>
      <c r="V317" s="4" t="s">
        <v>350</v>
      </c>
      <c r="W317" s="90" t="s">
        <v>497</v>
      </c>
      <c r="X317" s="4" t="s">
        <v>928</v>
      </c>
      <c r="Y317" s="90" t="s">
        <v>497</v>
      </c>
      <c r="Z317" s="4" t="s">
        <v>950</v>
      </c>
      <c r="AA317" s="54" t="s">
        <v>16490</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15736</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90" t="s">
        <v>497</v>
      </c>
      <c r="O318" s="4" t="s">
        <v>139</v>
      </c>
      <c r="P318" s="90">
        <v>1</v>
      </c>
      <c r="Q318" s="4" t="s">
        <v>187</v>
      </c>
      <c r="R318" s="90">
        <v>11</v>
      </c>
      <c r="S318" s="4" t="s">
        <v>631</v>
      </c>
      <c r="T318" s="68" t="str">
        <f t="shared" si="4"/>
        <v>11. Ciudades y comunidades sostenibles</v>
      </c>
      <c r="U318" s="90" t="s">
        <v>349</v>
      </c>
      <c r="V318" s="4" t="s">
        <v>350</v>
      </c>
      <c r="W318" s="90" t="s">
        <v>349</v>
      </c>
      <c r="X318" s="4" t="s">
        <v>783</v>
      </c>
      <c r="Y318" s="90" t="s">
        <v>497</v>
      </c>
      <c r="Z318" s="4" t="s">
        <v>784</v>
      </c>
      <c r="AA318" s="54" t="s">
        <v>16482</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15737</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90">
        <v>2</v>
      </c>
      <c r="O319" s="5" t="s">
        <v>131</v>
      </c>
      <c r="P319" s="90">
        <v>4</v>
      </c>
      <c r="Q319" s="5" t="s">
        <v>164</v>
      </c>
      <c r="R319" s="90">
        <v>3</v>
      </c>
      <c r="S319" s="4" t="s">
        <v>972</v>
      </c>
      <c r="T319" s="68" t="str">
        <f t="shared" si="4"/>
        <v xml:space="preserve">3. Salud y bienestar </v>
      </c>
      <c r="U319" s="90" t="s">
        <v>349</v>
      </c>
      <c r="V319" s="4" t="s">
        <v>350</v>
      </c>
      <c r="W319" s="90" t="s">
        <v>528</v>
      </c>
      <c r="X319" s="4" t="s">
        <v>973</v>
      </c>
      <c r="Y319" s="90" t="s">
        <v>498</v>
      </c>
      <c r="Z319" s="4" t="s">
        <v>974</v>
      </c>
      <c r="AA319" s="54" t="s">
        <v>16491</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15738</v>
      </c>
      <c r="B320" s="3" t="s">
        <v>4754</v>
      </c>
      <c r="C320" s="4" t="s">
        <v>4755</v>
      </c>
      <c r="D320" s="4" t="s">
        <v>4756</v>
      </c>
      <c r="E320" s="4" t="s">
        <v>4757</v>
      </c>
      <c r="F320" s="4" t="s">
        <v>4758</v>
      </c>
      <c r="G320" s="4" t="s">
        <v>4759</v>
      </c>
      <c r="H320" s="3" t="s">
        <v>998</v>
      </c>
      <c r="I320" s="4" t="s">
        <v>999</v>
      </c>
      <c r="J320" s="4" t="s">
        <v>4849</v>
      </c>
      <c r="K320" s="5" t="s">
        <v>4850</v>
      </c>
      <c r="L320" s="6">
        <v>2</v>
      </c>
      <c r="M320" s="5" t="s">
        <v>22</v>
      </c>
      <c r="N320" s="90">
        <v>2</v>
      </c>
      <c r="O320" s="4" t="s">
        <v>25</v>
      </c>
      <c r="P320" s="90">
        <v>2</v>
      </c>
      <c r="Q320" s="4" t="s">
        <v>180</v>
      </c>
      <c r="R320" s="90">
        <v>11</v>
      </c>
      <c r="S320" s="4" t="s">
        <v>631</v>
      </c>
      <c r="T320" s="68" t="str">
        <f t="shared" si="4"/>
        <v>11. Ciudades y comunidades sostenibles</v>
      </c>
      <c r="U320" s="90" t="s">
        <v>349</v>
      </c>
      <c r="V320" s="4" t="s">
        <v>350</v>
      </c>
      <c r="W320" s="90" t="s">
        <v>349</v>
      </c>
      <c r="X320" s="4" t="s">
        <v>783</v>
      </c>
      <c r="Y320" s="90" t="s">
        <v>351</v>
      </c>
      <c r="Z320" s="4" t="s">
        <v>1002</v>
      </c>
      <c r="AA320" s="54" t="s">
        <v>16487</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15739</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90">
        <v>1</v>
      </c>
      <c r="O321" s="5" t="s">
        <v>130</v>
      </c>
      <c r="P321" s="90">
        <v>1</v>
      </c>
      <c r="Q321" s="5" t="s">
        <v>156</v>
      </c>
      <c r="R321" s="90">
        <v>4</v>
      </c>
      <c r="S321" s="4" t="s">
        <v>1022</v>
      </c>
      <c r="T321" s="68" t="str">
        <f t="shared" si="4"/>
        <v>4. Educación de calidad</v>
      </c>
      <c r="U321" s="90" t="s">
        <v>349</v>
      </c>
      <c r="V321" s="4" t="s">
        <v>350</v>
      </c>
      <c r="W321" s="90" t="s">
        <v>498</v>
      </c>
      <c r="X321" s="4" t="s">
        <v>693</v>
      </c>
      <c r="Y321" s="90" t="s">
        <v>497</v>
      </c>
      <c r="Z321" s="4" t="s">
        <v>1023</v>
      </c>
      <c r="AA321" s="54" t="s">
        <v>16492</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15755</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90">
        <v>1</v>
      </c>
      <c r="O322" s="5" t="s">
        <v>148</v>
      </c>
      <c r="P322" s="90">
        <v>11</v>
      </c>
      <c r="Q322" s="5" t="s">
        <v>201</v>
      </c>
      <c r="R322" s="90">
        <v>16</v>
      </c>
      <c r="S322" s="4" t="s">
        <v>31</v>
      </c>
      <c r="T322" s="68" t="str">
        <f t="shared" si="4"/>
        <v>16. Paz, justicia e instituciones sólidas</v>
      </c>
      <c r="U322" s="90" t="s">
        <v>497</v>
      </c>
      <c r="V322" s="4" t="s">
        <v>34</v>
      </c>
      <c r="W322" s="90" t="s">
        <v>3581</v>
      </c>
      <c r="X322" s="4" t="s">
        <v>235</v>
      </c>
      <c r="Y322" s="90" t="s">
        <v>497</v>
      </c>
      <c r="Z322" s="4" t="s">
        <v>902</v>
      </c>
      <c r="AA322" s="54" t="s">
        <v>16484</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15764</v>
      </c>
      <c r="B323" s="3" t="s">
        <v>5051</v>
      </c>
      <c r="C323" s="4" t="s">
        <v>5052</v>
      </c>
      <c r="D323" s="4" t="s">
        <v>5053</v>
      </c>
      <c r="E323" s="4" t="s">
        <v>5054</v>
      </c>
      <c r="F323" s="4" t="s">
        <v>5055</v>
      </c>
      <c r="G323" s="4" t="s">
        <v>5056</v>
      </c>
      <c r="H323" s="3" t="s">
        <v>14</v>
      </c>
      <c r="I323" s="4" t="s">
        <v>16</v>
      </c>
      <c r="J323" s="4" t="s">
        <v>5221</v>
      </c>
      <c r="K323" s="5" t="s">
        <v>5222</v>
      </c>
      <c r="L323" s="6">
        <v>2</v>
      </c>
      <c r="M323" s="5" t="s">
        <v>22</v>
      </c>
      <c r="N323" s="90" t="s">
        <v>349</v>
      </c>
      <c r="O323" s="4" t="s">
        <v>25</v>
      </c>
      <c r="P323" s="90" t="s">
        <v>497</v>
      </c>
      <c r="Q323" s="4" t="s">
        <v>28</v>
      </c>
      <c r="R323" s="90" t="s">
        <v>1593</v>
      </c>
      <c r="S323" s="4" t="s">
        <v>286</v>
      </c>
      <c r="T323" s="68" t="str">
        <f t="shared" si="4"/>
        <v xml:space="preserve">10. Reducción de las desigualdades </v>
      </c>
      <c r="U323" s="90" t="s">
        <v>497</v>
      </c>
      <c r="V323" s="4" t="s">
        <v>34</v>
      </c>
      <c r="W323" s="90" t="s">
        <v>349</v>
      </c>
      <c r="X323" s="4" t="s">
        <v>269</v>
      </c>
      <c r="Y323" s="90" t="s">
        <v>349</v>
      </c>
      <c r="Z323" s="4" t="s">
        <v>3891</v>
      </c>
      <c r="AA323" s="54" t="s">
        <v>16505</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15765</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90">
        <v>3</v>
      </c>
      <c r="O324" s="5" t="s">
        <v>150</v>
      </c>
      <c r="P324" s="90">
        <v>1</v>
      </c>
      <c r="Q324" s="5" t="s">
        <v>209</v>
      </c>
      <c r="R324" s="90">
        <v>16</v>
      </c>
      <c r="S324" s="4" t="s">
        <v>31</v>
      </c>
      <c r="T324" s="68" t="str">
        <f t="shared" ref="T324:T388" si="5">R324&amp;". "&amp;S324</f>
        <v>16. Paz, justicia e instituciones sólidas</v>
      </c>
      <c r="U324" s="90" t="s">
        <v>497</v>
      </c>
      <c r="V324" s="4" t="s">
        <v>34</v>
      </c>
      <c r="W324" s="90" t="s">
        <v>3581</v>
      </c>
      <c r="X324" s="4" t="s">
        <v>235</v>
      </c>
      <c r="Y324" s="90" t="s">
        <v>349</v>
      </c>
      <c r="Z324" s="4" t="s">
        <v>236</v>
      </c>
      <c r="AA324" s="54" t="s">
        <v>16475</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15766</v>
      </c>
      <c r="B325" s="3" t="s">
        <v>5051</v>
      </c>
      <c r="C325" s="4" t="s">
        <v>5052</v>
      </c>
      <c r="D325" s="4" t="s">
        <v>5053</v>
      </c>
      <c r="E325" s="4" t="s">
        <v>5054</v>
      </c>
      <c r="F325" s="4" t="s">
        <v>5055</v>
      </c>
      <c r="G325" s="4" t="s">
        <v>5097</v>
      </c>
      <c r="H325" s="3" t="s">
        <v>248</v>
      </c>
      <c r="I325" s="4" t="s">
        <v>249</v>
      </c>
      <c r="J325" s="4" t="s">
        <v>5249</v>
      </c>
      <c r="K325" s="5" t="s">
        <v>5250</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16521</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15767</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16476</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15768</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16476</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15769</v>
      </c>
      <c r="B328" s="3" t="s">
        <v>5051</v>
      </c>
      <c r="C328" s="4" t="s">
        <v>5052</v>
      </c>
      <c r="D328" s="4" t="s">
        <v>5605</v>
      </c>
      <c r="E328" s="4" t="s">
        <v>5054</v>
      </c>
      <c r="F328" s="4" t="s">
        <v>5055</v>
      </c>
      <c r="G328" s="4" t="s">
        <v>5056</v>
      </c>
      <c r="H328" s="3" t="s">
        <v>345</v>
      </c>
      <c r="I328" s="4" t="s">
        <v>346</v>
      </c>
      <c r="J328" s="4" t="s">
        <v>347</v>
      </c>
      <c r="K328" s="5" t="s">
        <v>5606</v>
      </c>
      <c r="L328" s="6">
        <v>1</v>
      </c>
      <c r="M328" s="5" t="s">
        <v>125</v>
      </c>
      <c r="N328" s="90" t="s">
        <v>351</v>
      </c>
      <c r="O328" s="5" t="s">
        <v>135</v>
      </c>
      <c r="P328" s="90" t="s">
        <v>497</v>
      </c>
      <c r="Q328" s="5"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15770</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90">
        <v>6</v>
      </c>
      <c r="O329" s="5" t="s">
        <v>135</v>
      </c>
      <c r="P329" s="90">
        <v>3</v>
      </c>
      <c r="Q329" s="5" t="s">
        <v>169</v>
      </c>
      <c r="R329" s="90">
        <v>10</v>
      </c>
      <c r="S329" s="4" t="s">
        <v>286</v>
      </c>
      <c r="T329" s="68" t="str">
        <f t="shared" si="5"/>
        <v xml:space="preserve">10. Reducción de las desigualdades </v>
      </c>
      <c r="U329" s="90" t="s">
        <v>349</v>
      </c>
      <c r="V329" s="4" t="s">
        <v>350</v>
      </c>
      <c r="W329" s="90" t="s">
        <v>351</v>
      </c>
      <c r="X329" s="4" t="s">
        <v>352</v>
      </c>
      <c r="Y329" s="90" t="s">
        <v>349</v>
      </c>
      <c r="Z329" s="4" t="s">
        <v>1342</v>
      </c>
      <c r="AA329" s="54" t="s">
        <v>16493</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15771</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90">
        <v>6</v>
      </c>
      <c r="O330" s="4" t="s">
        <v>135</v>
      </c>
      <c r="P330" s="90" t="s">
        <v>872</v>
      </c>
      <c r="Q330" s="4" t="s">
        <v>135</v>
      </c>
      <c r="R330" s="90">
        <v>11</v>
      </c>
      <c r="S330" s="4" t="s">
        <v>631</v>
      </c>
      <c r="T330" s="68" t="str">
        <f t="shared" si="5"/>
        <v>11. Ciudades y comunidades sostenibles</v>
      </c>
      <c r="U330" s="90" t="s">
        <v>349</v>
      </c>
      <c r="V330" s="4" t="s">
        <v>350</v>
      </c>
      <c r="W330" s="90" t="s">
        <v>840</v>
      </c>
      <c r="X330" s="4" t="s">
        <v>1039</v>
      </c>
      <c r="Y330" s="90" t="s">
        <v>840</v>
      </c>
      <c r="Z330" s="4" t="s">
        <v>5322</v>
      </c>
      <c r="AA330" s="54" t="s">
        <v>16507</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15772</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90">
        <v>6</v>
      </c>
      <c r="O331" s="5" t="s">
        <v>135</v>
      </c>
      <c r="P331" s="90">
        <v>1</v>
      </c>
      <c r="Q331" s="5" t="s">
        <v>167</v>
      </c>
      <c r="R331" s="90">
        <v>10</v>
      </c>
      <c r="S331" s="4" t="s">
        <v>286</v>
      </c>
      <c r="T331" s="68" t="str">
        <f t="shared" si="5"/>
        <v xml:space="preserve">10. Reducción de las desigualdades </v>
      </c>
      <c r="U331" s="90" t="s">
        <v>349</v>
      </c>
      <c r="V331" s="4" t="s">
        <v>350</v>
      </c>
      <c r="W331" s="90" t="s">
        <v>351</v>
      </c>
      <c r="X331" s="4" t="s">
        <v>352</v>
      </c>
      <c r="Y331" s="90"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15773</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90">
        <v>1</v>
      </c>
      <c r="O332" s="4" t="s">
        <v>130</v>
      </c>
      <c r="P332" s="90">
        <v>3</v>
      </c>
      <c r="Q332" s="4" t="s">
        <v>158</v>
      </c>
      <c r="R332" s="90">
        <v>4</v>
      </c>
      <c r="S332" s="4" t="s">
        <v>1022</v>
      </c>
      <c r="T332" s="68" t="str">
        <f t="shared" si="5"/>
        <v>4. Educación de calidad</v>
      </c>
      <c r="U332" s="90" t="s">
        <v>349</v>
      </c>
      <c r="V332" s="4" t="s">
        <v>350</v>
      </c>
      <c r="W332" s="90" t="s">
        <v>498</v>
      </c>
      <c r="X332" s="4" t="s">
        <v>693</v>
      </c>
      <c r="Y332" s="90" t="s">
        <v>349</v>
      </c>
      <c r="Z332" s="4" t="s">
        <v>5352</v>
      </c>
      <c r="AA332" s="54" t="s">
        <v>16508</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15756</v>
      </c>
      <c r="B333" s="3" t="s">
        <v>5051</v>
      </c>
      <c r="C333" s="4" t="s">
        <v>5052</v>
      </c>
      <c r="D333" s="4" t="s">
        <v>5053</v>
      </c>
      <c r="E333" s="4" t="s">
        <v>5054</v>
      </c>
      <c r="F333" s="4" t="s">
        <v>5055</v>
      </c>
      <c r="G333" s="4" t="s">
        <v>5056</v>
      </c>
      <c r="H333" s="3" t="s">
        <v>923</v>
      </c>
      <c r="I333" s="4" t="s">
        <v>924</v>
      </c>
      <c r="J333" s="4" t="s">
        <v>5074</v>
      </c>
      <c r="K333" s="5" t="s">
        <v>5075</v>
      </c>
      <c r="L333" s="6">
        <v>2</v>
      </c>
      <c r="M333" s="5" t="s">
        <v>22</v>
      </c>
      <c r="N333" s="90">
        <v>3</v>
      </c>
      <c r="O333" s="4" t="s">
        <v>138</v>
      </c>
      <c r="P333" s="90">
        <v>4</v>
      </c>
      <c r="Q333" s="4" t="s">
        <v>186</v>
      </c>
      <c r="R333" s="90">
        <v>11</v>
      </c>
      <c r="S333" s="4" t="s">
        <v>631</v>
      </c>
      <c r="T333" s="68" t="str">
        <f t="shared" si="5"/>
        <v>11. Ciudades y comunidades sostenibles</v>
      </c>
      <c r="U333" s="90" t="s">
        <v>349</v>
      </c>
      <c r="V333" s="4" t="s">
        <v>350</v>
      </c>
      <c r="W333" s="90" t="s">
        <v>497</v>
      </c>
      <c r="X333" s="4" t="s">
        <v>928</v>
      </c>
      <c r="Y333" s="90" t="s">
        <v>840</v>
      </c>
      <c r="Z333" s="4" t="s">
        <v>929</v>
      </c>
      <c r="AA333" s="54" t="s">
        <v>16489</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15774</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90">
        <v>1</v>
      </c>
      <c r="O334" s="5" t="s">
        <v>130</v>
      </c>
      <c r="P334" s="90">
        <v>2</v>
      </c>
      <c r="Q334" s="5" t="s">
        <v>157</v>
      </c>
      <c r="R334" s="90">
        <v>4</v>
      </c>
      <c r="S334" s="4" t="s">
        <v>1022</v>
      </c>
      <c r="T334" s="68" t="str">
        <f t="shared" si="5"/>
        <v>4. Educación de calidad</v>
      </c>
      <c r="U334" s="90" t="s">
        <v>349</v>
      </c>
      <c r="V334" s="4" t="s">
        <v>350</v>
      </c>
      <c r="W334" s="90" t="s">
        <v>498</v>
      </c>
      <c r="X334" s="4" t="s">
        <v>693</v>
      </c>
      <c r="Y334" s="90"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15775</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90">
        <v>1</v>
      </c>
      <c r="O335" s="4" t="s">
        <v>130</v>
      </c>
      <c r="P335" s="90">
        <v>2</v>
      </c>
      <c r="Q335" s="4" t="s">
        <v>157</v>
      </c>
      <c r="R335" s="90">
        <v>4</v>
      </c>
      <c r="S335" s="4" t="s">
        <v>1022</v>
      </c>
      <c r="T335" s="68" t="str">
        <f t="shared" si="5"/>
        <v>4. Educación de calidad</v>
      </c>
      <c r="U335" s="90" t="s">
        <v>349</v>
      </c>
      <c r="V335" s="4" t="s">
        <v>350</v>
      </c>
      <c r="W335" s="90" t="s">
        <v>498</v>
      </c>
      <c r="X335" s="4" t="s">
        <v>693</v>
      </c>
      <c r="Y335" s="90"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15776</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90">
        <v>2</v>
      </c>
      <c r="O336" s="4" t="s">
        <v>25</v>
      </c>
      <c r="P336" s="90">
        <v>1</v>
      </c>
      <c r="Q336" s="4" t="s">
        <v>28</v>
      </c>
      <c r="R336" s="90">
        <v>11</v>
      </c>
      <c r="S336" s="4" t="s">
        <v>631</v>
      </c>
      <c r="T336" s="68" t="str">
        <f t="shared" si="5"/>
        <v>11. Ciudades y comunidades sostenibles</v>
      </c>
      <c r="U336" s="90" t="s">
        <v>349</v>
      </c>
      <c r="V336" s="4" t="s">
        <v>350</v>
      </c>
      <c r="W336" s="90" t="s">
        <v>349</v>
      </c>
      <c r="X336" s="4" t="s">
        <v>783</v>
      </c>
      <c r="Y336" s="90" t="s">
        <v>349</v>
      </c>
      <c r="Z336" s="4" t="s">
        <v>1720</v>
      </c>
      <c r="AA336" s="54" t="s">
        <v>16498</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15777</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90">
        <v>3</v>
      </c>
      <c r="O337" s="5" t="s">
        <v>138</v>
      </c>
      <c r="P337" s="90">
        <v>4</v>
      </c>
      <c r="Q337" s="5" t="s">
        <v>186</v>
      </c>
      <c r="R337" s="90">
        <v>15</v>
      </c>
      <c r="S337" s="4" t="s">
        <v>927</v>
      </c>
      <c r="T337" s="68" t="str">
        <f t="shared" si="5"/>
        <v>15. Vida de ecosistemas terrestres</v>
      </c>
      <c r="U337" s="90" t="s">
        <v>349</v>
      </c>
      <c r="V337" s="4" t="s">
        <v>350</v>
      </c>
      <c r="W337" s="90" t="s">
        <v>497</v>
      </c>
      <c r="X337" s="4" t="s">
        <v>928</v>
      </c>
      <c r="Y337" s="90"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15778</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90">
        <v>4</v>
      </c>
      <c r="O338" s="4" t="s">
        <v>133</v>
      </c>
      <c r="P338" s="90">
        <v>3</v>
      </c>
      <c r="Q338" s="4" t="s">
        <v>166</v>
      </c>
      <c r="R338" s="90">
        <v>11</v>
      </c>
      <c r="S338" s="4" t="s">
        <v>631</v>
      </c>
      <c r="T338" s="68" t="str">
        <f t="shared" si="5"/>
        <v>11. Ciudades y comunidades sostenibles</v>
      </c>
      <c r="U338" s="90" t="s">
        <v>349</v>
      </c>
      <c r="V338" s="4" t="s">
        <v>350</v>
      </c>
      <c r="W338" s="90" t="s">
        <v>349</v>
      </c>
      <c r="X338" s="4" t="s">
        <v>783</v>
      </c>
      <c r="Y338" s="90" t="s">
        <v>349</v>
      </c>
      <c r="Z338" s="4" t="s">
        <v>1720</v>
      </c>
      <c r="AA338" s="54" t="s">
        <v>16498</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15779</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90">
        <v>3</v>
      </c>
      <c r="O339" s="5" t="s">
        <v>141</v>
      </c>
      <c r="P339" s="90">
        <v>2</v>
      </c>
      <c r="Q339" s="5" t="s">
        <v>195</v>
      </c>
      <c r="R339" s="90">
        <v>11</v>
      </c>
      <c r="S339" s="4" t="s">
        <v>631</v>
      </c>
      <c r="T339" s="68" t="str">
        <f t="shared" si="5"/>
        <v>11. Ciudades y comunidades sostenibles</v>
      </c>
      <c r="U339" s="90" t="s">
        <v>349</v>
      </c>
      <c r="V339" s="4" t="s">
        <v>350</v>
      </c>
      <c r="W339" s="90" t="s">
        <v>349</v>
      </c>
      <c r="X339" s="4" t="s">
        <v>783</v>
      </c>
      <c r="Y339" s="90" t="s">
        <v>351</v>
      </c>
      <c r="Z339" s="4" t="s">
        <v>1002</v>
      </c>
      <c r="AA339" s="54" t="s">
        <v>16487</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15780</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90">
        <v>1</v>
      </c>
      <c r="O340" s="4" t="s">
        <v>142</v>
      </c>
      <c r="P340" s="90">
        <v>0</v>
      </c>
      <c r="Q340" s="4" t="s">
        <v>142</v>
      </c>
      <c r="R340" s="90">
        <v>11</v>
      </c>
      <c r="S340" s="4" t="s">
        <v>631</v>
      </c>
      <c r="T340" s="68" t="str">
        <f t="shared" si="5"/>
        <v>11. Ciudades y comunidades sostenibles</v>
      </c>
      <c r="U340" s="90" t="s">
        <v>349</v>
      </c>
      <c r="V340" s="4" t="s">
        <v>350</v>
      </c>
      <c r="W340" s="90" t="s">
        <v>349</v>
      </c>
      <c r="X340" s="4" t="s">
        <v>783</v>
      </c>
      <c r="Y340" s="90" t="s">
        <v>349</v>
      </c>
      <c r="Z340" s="4" t="s">
        <v>1720</v>
      </c>
      <c r="AA340" s="54" t="s">
        <v>16498</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15781</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90">
        <v>3</v>
      </c>
      <c r="O341" s="5" t="s">
        <v>132</v>
      </c>
      <c r="P341" s="90">
        <v>1</v>
      </c>
      <c r="Q341" s="5" t="s">
        <v>1058</v>
      </c>
      <c r="R341" s="90">
        <v>3</v>
      </c>
      <c r="S341" s="4" t="s">
        <v>972</v>
      </c>
      <c r="T341" s="68" t="str">
        <f t="shared" si="5"/>
        <v xml:space="preserve">3. Salud y bienestar </v>
      </c>
      <c r="U341" s="90" t="s">
        <v>349</v>
      </c>
      <c r="V341" s="4" t="s">
        <v>350</v>
      </c>
      <c r="W341" s="90" t="s">
        <v>840</v>
      </c>
      <c r="X341" s="4" t="s">
        <v>1039</v>
      </c>
      <c r="Y341" s="90" t="s">
        <v>497</v>
      </c>
      <c r="Z341" s="4" t="s">
        <v>1059</v>
      </c>
      <c r="AA341" s="54" t="s">
        <v>16495</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15782</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90">
        <v>3</v>
      </c>
      <c r="O342" s="4" t="s">
        <v>138</v>
      </c>
      <c r="P342" s="90">
        <v>4</v>
      </c>
      <c r="Q342" s="4" t="s">
        <v>186</v>
      </c>
      <c r="R342" s="90">
        <v>11</v>
      </c>
      <c r="S342" s="4" t="s">
        <v>631</v>
      </c>
      <c r="T342" s="68" t="str">
        <f t="shared" si="5"/>
        <v>11. Ciudades y comunidades sostenibles</v>
      </c>
      <c r="U342" s="90" t="s">
        <v>349</v>
      </c>
      <c r="V342" s="4" t="s">
        <v>350</v>
      </c>
      <c r="W342" s="90" t="s">
        <v>497</v>
      </c>
      <c r="X342" s="4" t="s">
        <v>928</v>
      </c>
      <c r="Y342" s="90" t="s">
        <v>498</v>
      </c>
      <c r="Z342" s="4" t="s">
        <v>3760</v>
      </c>
      <c r="AA342" s="54" t="s">
        <v>16504</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15783</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90">
        <v>1</v>
      </c>
      <c r="O343" s="5" t="s">
        <v>148</v>
      </c>
      <c r="P343" s="90">
        <v>11</v>
      </c>
      <c r="Q343" s="5" t="s">
        <v>201</v>
      </c>
      <c r="R343" s="90">
        <v>16</v>
      </c>
      <c r="S343" s="4" t="s">
        <v>31</v>
      </c>
      <c r="T343" s="68" t="str">
        <f t="shared" si="5"/>
        <v>16. Paz, justicia e instituciones sólidas</v>
      </c>
      <c r="U343" s="90" t="s">
        <v>497</v>
      </c>
      <c r="V343" s="4" t="s">
        <v>34</v>
      </c>
      <c r="W343" s="90" t="s">
        <v>3581</v>
      </c>
      <c r="X343" s="4" t="s">
        <v>235</v>
      </c>
      <c r="Y343" s="90" t="s">
        <v>497</v>
      </c>
      <c r="Z343" s="4" t="s">
        <v>902</v>
      </c>
      <c r="AA343" s="54" t="s">
        <v>16484</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15757</v>
      </c>
      <c r="B344" s="3" t="s">
        <v>5051</v>
      </c>
      <c r="C344" s="4" t="s">
        <v>5052</v>
      </c>
      <c r="D344" s="4" t="s">
        <v>5053</v>
      </c>
      <c r="E344" s="4" t="s">
        <v>5054</v>
      </c>
      <c r="F344" s="4" t="s">
        <v>5055</v>
      </c>
      <c r="G344" s="4" t="s">
        <v>5097</v>
      </c>
      <c r="H344" s="3" t="s">
        <v>946</v>
      </c>
      <c r="I344" s="4" t="s">
        <v>947</v>
      </c>
      <c r="J344" s="4" t="s">
        <v>5098</v>
      </c>
      <c r="K344" s="5" t="s">
        <v>5099</v>
      </c>
      <c r="L344" s="6">
        <v>2</v>
      </c>
      <c r="M344" s="5" t="s">
        <v>22</v>
      </c>
      <c r="N344" s="90">
        <v>3</v>
      </c>
      <c r="O344" s="5" t="s">
        <v>138</v>
      </c>
      <c r="P344" s="90">
        <v>3</v>
      </c>
      <c r="Q344" s="5" t="s">
        <v>185</v>
      </c>
      <c r="R344" s="90">
        <v>11</v>
      </c>
      <c r="S344" s="4" t="s">
        <v>631</v>
      </c>
      <c r="T344" s="68" t="str">
        <f t="shared" si="5"/>
        <v>11. Ciudades y comunidades sostenibles</v>
      </c>
      <c r="U344" s="90" t="s">
        <v>349</v>
      </c>
      <c r="V344" s="4" t="s">
        <v>350</v>
      </c>
      <c r="W344" s="90" t="s">
        <v>497</v>
      </c>
      <c r="X344" s="4" t="s">
        <v>928</v>
      </c>
      <c r="Y344" s="90" t="s">
        <v>497</v>
      </c>
      <c r="Z344" s="4" t="s">
        <v>950</v>
      </c>
      <c r="AA344" s="54" t="s">
        <v>16490</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15784</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90">
        <v>6</v>
      </c>
      <c r="O345" s="4" t="s">
        <v>135</v>
      </c>
      <c r="P345" s="90">
        <v>2</v>
      </c>
      <c r="Q345" s="4" t="s">
        <v>168</v>
      </c>
      <c r="R345" s="90">
        <v>10</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15785</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90">
        <v>2</v>
      </c>
      <c r="O346" s="5" t="s">
        <v>131</v>
      </c>
      <c r="P346" s="90">
        <v>4</v>
      </c>
      <c r="Q346" s="5" t="s">
        <v>164</v>
      </c>
      <c r="R346" s="90">
        <v>3</v>
      </c>
      <c r="S346" s="4" t="s">
        <v>972</v>
      </c>
      <c r="T346" s="68" t="str">
        <f t="shared" si="5"/>
        <v xml:space="preserve">3. Salud y bienestar </v>
      </c>
      <c r="U346" s="90" t="s">
        <v>349</v>
      </c>
      <c r="V346" s="4" t="s">
        <v>350</v>
      </c>
      <c r="W346" s="90" t="s">
        <v>528</v>
      </c>
      <c r="X346" s="4" t="s">
        <v>973</v>
      </c>
      <c r="Y346" s="90" t="s">
        <v>497</v>
      </c>
      <c r="Z346" s="4" t="s">
        <v>5517</v>
      </c>
      <c r="AA346" s="54" t="s">
        <v>16509</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15786</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90">
        <v>3</v>
      </c>
      <c r="O347" s="4" t="s">
        <v>144</v>
      </c>
      <c r="P347" s="90">
        <v>0</v>
      </c>
      <c r="Q347" s="4" t="s">
        <v>144</v>
      </c>
      <c r="R347" s="90">
        <v>11</v>
      </c>
      <c r="S347" s="4" t="s">
        <v>631</v>
      </c>
      <c r="T347" s="68" t="str">
        <f t="shared" si="5"/>
        <v>11. Ciudades y comunidades sostenibles</v>
      </c>
      <c r="U347" s="90" t="s">
        <v>349</v>
      </c>
      <c r="V347" s="4" t="s">
        <v>350</v>
      </c>
      <c r="W347" s="90" t="s">
        <v>840</v>
      </c>
      <c r="X347" s="4" t="s">
        <v>1039</v>
      </c>
      <c r="Y347" s="90" t="s">
        <v>349</v>
      </c>
      <c r="Z347" s="4" t="s">
        <v>1040</v>
      </c>
      <c r="AA347" s="54" t="s">
        <v>16494</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15787</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90">
        <v>5</v>
      </c>
      <c r="O348" s="5" t="s">
        <v>134</v>
      </c>
      <c r="P348" s="90">
        <v>0</v>
      </c>
      <c r="Q348" s="5" t="s">
        <v>134</v>
      </c>
      <c r="R348" s="90">
        <v>5</v>
      </c>
      <c r="S348" s="4" t="s">
        <v>268</v>
      </c>
      <c r="T348" s="68" t="str">
        <f t="shared" si="5"/>
        <v xml:space="preserve">5. Igualdad de género </v>
      </c>
      <c r="U348" s="90" t="s">
        <v>349</v>
      </c>
      <c r="V348" s="4" t="s">
        <v>350</v>
      </c>
      <c r="W348" s="90" t="s">
        <v>351</v>
      </c>
      <c r="X348" s="4" t="s">
        <v>352</v>
      </c>
      <c r="Y348" s="90"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15788</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90">
        <v>5</v>
      </c>
      <c r="O349" s="4" t="s">
        <v>146</v>
      </c>
      <c r="P349" s="90">
        <v>0</v>
      </c>
      <c r="Q349" s="4" t="s">
        <v>146</v>
      </c>
      <c r="R349" s="90">
        <v>11</v>
      </c>
      <c r="S349" s="4" t="s">
        <v>631</v>
      </c>
      <c r="T349" s="68" t="str">
        <f t="shared" si="5"/>
        <v>11. Ciudades y comunidades sostenibles</v>
      </c>
      <c r="U349" s="90" t="s">
        <v>349</v>
      </c>
      <c r="V349" s="4" t="s">
        <v>350</v>
      </c>
      <c r="W349" s="90" t="s">
        <v>840</v>
      </c>
      <c r="X349" s="4" t="s">
        <v>1039</v>
      </c>
      <c r="Y349" s="90" t="s">
        <v>349</v>
      </c>
      <c r="Z349" s="4" t="s">
        <v>1040</v>
      </c>
      <c r="AA349" s="54" t="s">
        <v>16494</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15789</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90">
        <v>6</v>
      </c>
      <c r="O350" s="5" t="s">
        <v>135</v>
      </c>
      <c r="P350" s="90">
        <v>0</v>
      </c>
      <c r="Q350" s="5" t="s">
        <v>135</v>
      </c>
      <c r="R350" s="90">
        <v>10</v>
      </c>
      <c r="S350" s="4" t="s">
        <v>286</v>
      </c>
      <c r="T350" s="68" t="str">
        <f t="shared" si="5"/>
        <v xml:space="preserve">10. Reducción de las desigualdades </v>
      </c>
      <c r="U350" s="90" t="s">
        <v>349</v>
      </c>
      <c r="V350" s="4" t="s">
        <v>350</v>
      </c>
      <c r="W350" s="90" t="s">
        <v>351</v>
      </c>
      <c r="X350" s="4" t="s">
        <v>352</v>
      </c>
      <c r="Y350" s="90"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16557</v>
      </c>
      <c r="B351" s="3" t="s">
        <v>5051</v>
      </c>
      <c r="C351" s="4" t="s">
        <v>5052</v>
      </c>
      <c r="D351" s="4" t="s">
        <v>5569</v>
      </c>
      <c r="E351" s="4" t="s">
        <v>5054</v>
      </c>
      <c r="F351" s="4" t="s">
        <v>5055</v>
      </c>
      <c r="G351" s="4" t="s">
        <v>5097</v>
      </c>
      <c r="H351" s="3" t="s">
        <v>1243</v>
      </c>
      <c r="I351" s="4" t="s">
        <v>1244</v>
      </c>
      <c r="J351" s="4" t="s">
        <v>16547</v>
      </c>
      <c r="K351" s="5" t="s">
        <v>16558</v>
      </c>
      <c r="L351" s="6">
        <v>1</v>
      </c>
      <c r="M351" s="5" t="s">
        <v>125</v>
      </c>
      <c r="N351" s="90">
        <v>6</v>
      </c>
      <c r="O351" s="5" t="s">
        <v>135</v>
      </c>
      <c r="P351" s="90">
        <v>0</v>
      </c>
      <c r="Q351" s="5" t="s">
        <v>135</v>
      </c>
      <c r="R351" s="90">
        <v>10</v>
      </c>
      <c r="S351" s="4" t="s">
        <v>286</v>
      </c>
      <c r="T351" s="68" t="str">
        <f t="shared" si="5"/>
        <v xml:space="preserve">10. Reducción de las desigualdades </v>
      </c>
      <c r="U351" s="90">
        <v>2</v>
      </c>
      <c r="V351" s="4" t="s">
        <v>350</v>
      </c>
      <c r="W351" s="90" t="s">
        <v>3581</v>
      </c>
      <c r="X351" s="4" t="s">
        <v>1702</v>
      </c>
      <c r="Y351" s="90" t="s">
        <v>497</v>
      </c>
      <c r="Z351" s="4" t="s">
        <v>1702</v>
      </c>
      <c r="AA351" s="54" t="s">
        <v>8284</v>
      </c>
      <c r="AB351" s="3" t="s">
        <v>1247</v>
      </c>
      <c r="AC351" s="4" t="s">
        <v>1248</v>
      </c>
      <c r="AD351" s="4" t="s">
        <v>16547</v>
      </c>
      <c r="AE351" s="4" t="s">
        <v>16547</v>
      </c>
      <c r="AF351" s="4" t="s">
        <v>16547</v>
      </c>
      <c r="AG351" s="4" t="s">
        <v>16547</v>
      </c>
      <c r="AH351" s="8" t="s">
        <v>16547</v>
      </c>
      <c r="AI351" s="4" t="s">
        <v>16547</v>
      </c>
      <c r="AJ351" s="4" t="s">
        <v>16547</v>
      </c>
      <c r="AK351" s="4" t="s">
        <v>16547</v>
      </c>
      <c r="AL351" s="4" t="s">
        <v>16547</v>
      </c>
      <c r="AM351" s="8" t="s">
        <v>16547</v>
      </c>
      <c r="AN351" s="8" t="s">
        <v>16547</v>
      </c>
      <c r="AO351" s="8" t="s">
        <v>16547</v>
      </c>
      <c r="AP351" s="9" t="s">
        <v>16547</v>
      </c>
      <c r="AQ351" s="3" t="s">
        <v>16547</v>
      </c>
      <c r="AR351" s="5" t="s">
        <v>16547</v>
      </c>
      <c r="AS351" s="5" t="s">
        <v>16547</v>
      </c>
      <c r="AT351" s="4" t="s">
        <v>16547</v>
      </c>
      <c r="AU351" s="4" t="s">
        <v>16547</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15758</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90" t="s">
        <v>497</v>
      </c>
      <c r="O352" s="4" t="s">
        <v>139</v>
      </c>
      <c r="P352" s="90">
        <v>1</v>
      </c>
      <c r="Q352" s="4" t="s">
        <v>187</v>
      </c>
      <c r="R352" s="90">
        <v>11</v>
      </c>
      <c r="S352" s="4" t="s">
        <v>631</v>
      </c>
      <c r="T352" s="68" t="str">
        <f t="shared" si="5"/>
        <v>11. Ciudades y comunidades sostenibles</v>
      </c>
      <c r="U352" s="90" t="s">
        <v>349</v>
      </c>
      <c r="V352" s="4" t="s">
        <v>350</v>
      </c>
      <c r="W352" s="90" t="s">
        <v>349</v>
      </c>
      <c r="X352" s="4" t="s">
        <v>783</v>
      </c>
      <c r="Y352" s="90" t="s">
        <v>497</v>
      </c>
      <c r="Z352" s="4" t="s">
        <v>784</v>
      </c>
      <c r="AA352" s="54" t="s">
        <v>16482</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15759</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90">
        <v>6</v>
      </c>
      <c r="O353" s="5" t="s">
        <v>135</v>
      </c>
      <c r="P353" s="90">
        <v>1</v>
      </c>
      <c r="Q353" s="5" t="s">
        <v>167</v>
      </c>
      <c r="R353" s="90">
        <v>10</v>
      </c>
      <c r="S353" s="4" t="s">
        <v>286</v>
      </c>
      <c r="T353" s="68" t="str">
        <f t="shared" si="5"/>
        <v xml:space="preserve">10. Reducción de las desigualdades </v>
      </c>
      <c r="U353" s="90" t="s">
        <v>349</v>
      </c>
      <c r="V353" s="4" t="s">
        <v>350</v>
      </c>
      <c r="W353" s="90" t="s">
        <v>351</v>
      </c>
      <c r="X353" s="4" t="s">
        <v>352</v>
      </c>
      <c r="Y353" s="90"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15760</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90">
        <v>3</v>
      </c>
      <c r="O354" s="4" t="s">
        <v>132</v>
      </c>
      <c r="P354" s="90">
        <v>1</v>
      </c>
      <c r="Q354" s="4" t="s">
        <v>1058</v>
      </c>
      <c r="R354" s="90">
        <v>3</v>
      </c>
      <c r="S354" s="4" t="s">
        <v>972</v>
      </c>
      <c r="T354" s="68" t="str">
        <f t="shared" si="5"/>
        <v xml:space="preserve">3. Salud y bienestar </v>
      </c>
      <c r="U354" s="90" t="s">
        <v>349</v>
      </c>
      <c r="V354" s="4" t="s">
        <v>350</v>
      </c>
      <c r="W354" s="90" t="s">
        <v>840</v>
      </c>
      <c r="X354" s="4" t="s">
        <v>1039</v>
      </c>
      <c r="Y354" s="90" t="s">
        <v>497</v>
      </c>
      <c r="Z354" s="4" t="s">
        <v>1059</v>
      </c>
      <c r="AA354" s="54" t="s">
        <v>16495</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15761</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90">
        <v>3</v>
      </c>
      <c r="O355" s="5" t="s">
        <v>138</v>
      </c>
      <c r="P355" s="90">
        <v>2</v>
      </c>
      <c r="Q355" s="5" t="s">
        <v>184</v>
      </c>
      <c r="R355" s="90">
        <v>6</v>
      </c>
      <c r="S355" s="4" t="s">
        <v>1300</v>
      </c>
      <c r="T355" s="68" t="str">
        <f t="shared" si="5"/>
        <v xml:space="preserve">6. Agua limpia y saneamiento </v>
      </c>
      <c r="U355" s="90" t="s">
        <v>349</v>
      </c>
      <c r="V355" s="4" t="s">
        <v>350</v>
      </c>
      <c r="W355" s="90" t="s">
        <v>349</v>
      </c>
      <c r="X355" s="4" t="s">
        <v>783</v>
      </c>
      <c r="Y355" s="90" t="s">
        <v>528</v>
      </c>
      <c r="Z355" s="4" t="s">
        <v>1301</v>
      </c>
      <c r="AA355" s="54" t="s">
        <v>16486</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15762</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90">
        <v>2</v>
      </c>
      <c r="O356" s="4" t="s">
        <v>25</v>
      </c>
      <c r="P356" s="90">
        <v>1</v>
      </c>
      <c r="Q356" s="4" t="s">
        <v>28</v>
      </c>
      <c r="R356" s="90">
        <v>11</v>
      </c>
      <c r="S356" s="4" t="s">
        <v>631</v>
      </c>
      <c r="T356" s="68" t="str">
        <f t="shared" si="5"/>
        <v>11. Ciudades y comunidades sostenibles</v>
      </c>
      <c r="U356" s="90" t="s">
        <v>349</v>
      </c>
      <c r="V356" s="4" t="s">
        <v>350</v>
      </c>
      <c r="W356" s="90" t="s">
        <v>349</v>
      </c>
      <c r="X356" s="4" t="s">
        <v>783</v>
      </c>
      <c r="Y356" s="90" t="s">
        <v>497</v>
      </c>
      <c r="Z356" s="4" t="s">
        <v>784</v>
      </c>
      <c r="AA356" s="54" t="s">
        <v>16482</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15763</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90">
        <v>2</v>
      </c>
      <c r="O357" s="5" t="s">
        <v>25</v>
      </c>
      <c r="P357" s="90">
        <v>2</v>
      </c>
      <c r="Q357" s="5" t="s">
        <v>180</v>
      </c>
      <c r="R357" s="90">
        <v>11</v>
      </c>
      <c r="S357" s="4" t="s">
        <v>631</v>
      </c>
      <c r="T357" s="68" t="str">
        <f t="shared" si="5"/>
        <v>11. Ciudades y comunidades sostenibles</v>
      </c>
      <c r="U357" s="90" t="s">
        <v>349</v>
      </c>
      <c r="V357" s="4" t="s">
        <v>350</v>
      </c>
      <c r="W357" s="90" t="s">
        <v>349</v>
      </c>
      <c r="X357" s="4" t="s">
        <v>783</v>
      </c>
      <c r="Y357" s="90" t="s">
        <v>497</v>
      </c>
      <c r="Z357" s="4" t="s">
        <v>784</v>
      </c>
      <c r="AA357" s="54" t="s">
        <v>16482</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15790</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90">
        <v>1</v>
      </c>
      <c r="O358" s="4" t="s">
        <v>148</v>
      </c>
      <c r="P358" s="90">
        <v>11</v>
      </c>
      <c r="Q358" s="4" t="s">
        <v>201</v>
      </c>
      <c r="R358" s="90">
        <v>16</v>
      </c>
      <c r="S358" s="4" t="s">
        <v>31</v>
      </c>
      <c r="T358" s="68" t="str">
        <f t="shared" si="5"/>
        <v>16. Paz, justicia e instituciones sólidas</v>
      </c>
      <c r="U358" s="90" t="s">
        <v>497</v>
      </c>
      <c r="V358" s="4" t="s">
        <v>34</v>
      </c>
      <c r="W358" s="90" t="s">
        <v>3581</v>
      </c>
      <c r="X358" s="4" t="s">
        <v>235</v>
      </c>
      <c r="Y358" s="90" t="s">
        <v>497</v>
      </c>
      <c r="Z358" s="4" t="s">
        <v>902</v>
      </c>
      <c r="AA358" s="54" t="s">
        <v>16484</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15799</v>
      </c>
      <c r="B359" s="3" t="s">
        <v>5607</v>
      </c>
      <c r="C359" s="4" t="s">
        <v>5608</v>
      </c>
      <c r="D359" s="4" t="s">
        <v>5785</v>
      </c>
      <c r="E359" s="4" t="s">
        <v>5610</v>
      </c>
      <c r="F359" s="4" t="s">
        <v>5611</v>
      </c>
      <c r="G359" s="4" t="s">
        <v>5612</v>
      </c>
      <c r="H359" s="3" t="s">
        <v>345</v>
      </c>
      <c r="I359" s="4" t="s">
        <v>346</v>
      </c>
      <c r="J359" s="4" t="s">
        <v>347</v>
      </c>
      <c r="K359" s="5" t="s">
        <v>5786</v>
      </c>
      <c r="L359" s="6">
        <v>1</v>
      </c>
      <c r="M359" s="5" t="s">
        <v>125</v>
      </c>
      <c r="N359" s="90" t="s">
        <v>351</v>
      </c>
      <c r="O359" s="5" t="s">
        <v>135</v>
      </c>
      <c r="P359" s="90" t="s">
        <v>497</v>
      </c>
      <c r="Q359" s="5" t="s">
        <v>167</v>
      </c>
      <c r="R359" s="90" t="s">
        <v>1593</v>
      </c>
      <c r="S359" s="4" t="s">
        <v>286</v>
      </c>
      <c r="T359" s="68" t="str">
        <f t="shared" si="5"/>
        <v xml:space="preserve">10. Reducción de las desigualdades </v>
      </c>
      <c r="U359" s="90" t="s">
        <v>349</v>
      </c>
      <c r="V359" s="4" t="s">
        <v>350</v>
      </c>
      <c r="W359" s="90" t="s">
        <v>351</v>
      </c>
      <c r="X359" s="4" t="s">
        <v>352</v>
      </c>
      <c r="Y359" s="90"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15800</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90">
        <v>3</v>
      </c>
      <c r="O360" s="5" t="s">
        <v>153</v>
      </c>
      <c r="P360" s="90">
        <v>2</v>
      </c>
      <c r="Q360" s="5" t="s">
        <v>218</v>
      </c>
      <c r="R360" s="90">
        <v>11</v>
      </c>
      <c r="S360" s="4" t="s">
        <v>631</v>
      </c>
      <c r="T360" s="68" t="str">
        <f t="shared" si="5"/>
        <v>11. Ciudades y comunidades sostenibles</v>
      </c>
      <c r="U360" s="90" t="s">
        <v>497</v>
      </c>
      <c r="V360" s="4" t="s">
        <v>34</v>
      </c>
      <c r="W360" s="90" t="s">
        <v>528</v>
      </c>
      <c r="X360" s="4" t="s">
        <v>37</v>
      </c>
      <c r="Y360" s="90" t="s">
        <v>349</v>
      </c>
      <c r="Z360" s="4" t="s">
        <v>1685</v>
      </c>
      <c r="AA360" s="54" t="s">
        <v>16497</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15801</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90">
        <v>6</v>
      </c>
      <c r="O361" s="4" t="s">
        <v>135</v>
      </c>
      <c r="P361" s="90">
        <v>0</v>
      </c>
      <c r="Q361" s="4" t="s">
        <v>1341</v>
      </c>
      <c r="R361" s="90">
        <v>10</v>
      </c>
      <c r="S361" s="4" t="s">
        <v>286</v>
      </c>
      <c r="T361" s="68" t="str">
        <f t="shared" si="5"/>
        <v xml:space="preserve">10. Reducción de las desigualdades </v>
      </c>
      <c r="U361" s="90" t="s">
        <v>349</v>
      </c>
      <c r="V361" s="4" t="s">
        <v>350</v>
      </c>
      <c r="W361" s="90" t="s">
        <v>351</v>
      </c>
      <c r="X361" s="4" t="s">
        <v>352</v>
      </c>
      <c r="Y361" s="90"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15791</v>
      </c>
      <c r="B362" s="3" t="s">
        <v>5607</v>
      </c>
      <c r="C362" s="4" t="s">
        <v>5608</v>
      </c>
      <c r="D362" s="4" t="s">
        <v>5609</v>
      </c>
      <c r="E362" s="4" t="s">
        <v>5610</v>
      </c>
      <c r="F362" s="4" t="s">
        <v>5611</v>
      </c>
      <c r="G362" s="4" t="s">
        <v>5612</v>
      </c>
      <c r="H362" s="3" t="s">
        <v>946</v>
      </c>
      <c r="I362" s="4" t="s">
        <v>947</v>
      </c>
      <c r="J362" s="4" t="s">
        <v>5626</v>
      </c>
      <c r="K362" s="5" t="s">
        <v>5627</v>
      </c>
      <c r="L362" s="6">
        <v>2</v>
      </c>
      <c r="M362" s="5" t="s">
        <v>22</v>
      </c>
      <c r="N362" s="90">
        <v>3</v>
      </c>
      <c r="O362" s="5" t="s">
        <v>138</v>
      </c>
      <c r="P362" s="90">
        <v>3</v>
      </c>
      <c r="Q362" s="5" t="s">
        <v>185</v>
      </c>
      <c r="R362" s="90">
        <v>11</v>
      </c>
      <c r="S362" s="4" t="s">
        <v>631</v>
      </c>
      <c r="T362" s="68" t="str">
        <f t="shared" si="5"/>
        <v>11. Ciudades y comunidades sostenibles</v>
      </c>
      <c r="U362" s="90" t="s">
        <v>349</v>
      </c>
      <c r="V362" s="4" t="s">
        <v>350</v>
      </c>
      <c r="W362" s="90" t="s">
        <v>497</v>
      </c>
      <c r="X362" s="4" t="s">
        <v>928</v>
      </c>
      <c r="Y362" s="90" t="s">
        <v>497</v>
      </c>
      <c r="Z362" s="4" t="s">
        <v>950</v>
      </c>
      <c r="AA362" s="54" t="s">
        <v>16490</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15792</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90">
        <v>3</v>
      </c>
      <c r="O363" s="4" t="s">
        <v>138</v>
      </c>
      <c r="P363" s="90">
        <v>2</v>
      </c>
      <c r="Q363" s="4" t="s">
        <v>184</v>
      </c>
      <c r="R363" s="90">
        <v>6</v>
      </c>
      <c r="S363" s="4" t="s">
        <v>1300</v>
      </c>
      <c r="T363" s="68" t="str">
        <f t="shared" si="5"/>
        <v xml:space="preserve">6. Agua limpia y saneamiento </v>
      </c>
      <c r="U363" s="90" t="s">
        <v>349</v>
      </c>
      <c r="V363" s="4" t="s">
        <v>350</v>
      </c>
      <c r="W363" s="90" t="s">
        <v>349</v>
      </c>
      <c r="X363" s="4" t="s">
        <v>783</v>
      </c>
      <c r="Y363" s="90" t="s">
        <v>528</v>
      </c>
      <c r="Z363" s="4" t="s">
        <v>1301</v>
      </c>
      <c r="AA363" s="54" t="s">
        <v>16486</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15793</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90">
        <v>2</v>
      </c>
      <c r="O364" s="5" t="s">
        <v>25</v>
      </c>
      <c r="P364" s="90">
        <v>2</v>
      </c>
      <c r="Q364" s="5" t="s">
        <v>180</v>
      </c>
      <c r="R364" s="90">
        <v>11</v>
      </c>
      <c r="S364" s="4" t="s">
        <v>631</v>
      </c>
      <c r="T364" s="68" t="str">
        <f t="shared" si="5"/>
        <v>11. Ciudades y comunidades sostenibles</v>
      </c>
      <c r="U364" s="90" t="s">
        <v>349</v>
      </c>
      <c r="V364" s="4" t="s">
        <v>350</v>
      </c>
      <c r="W364" s="90" t="s">
        <v>349</v>
      </c>
      <c r="X364" s="4" t="s">
        <v>783</v>
      </c>
      <c r="Y364" s="90" t="s">
        <v>497</v>
      </c>
      <c r="Z364" s="4" t="s">
        <v>784</v>
      </c>
      <c r="AA364" s="54" t="s">
        <v>16482</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15794</v>
      </c>
      <c r="B365" s="3" t="s">
        <v>5607</v>
      </c>
      <c r="C365" s="4" t="s">
        <v>5608</v>
      </c>
      <c r="D365" s="4" t="s">
        <v>5609</v>
      </c>
      <c r="E365" s="4" t="s">
        <v>5610</v>
      </c>
      <c r="F365" s="4" t="s">
        <v>5611</v>
      </c>
      <c r="G365" s="4" t="s">
        <v>5612</v>
      </c>
      <c r="H365" s="3" t="s">
        <v>14</v>
      </c>
      <c r="I365" s="4" t="s">
        <v>16</v>
      </c>
      <c r="J365" s="4" t="s">
        <v>5673</v>
      </c>
      <c r="K365" s="5" t="s">
        <v>5674</v>
      </c>
      <c r="L365" s="6">
        <v>2</v>
      </c>
      <c r="M365" s="5" t="s">
        <v>22</v>
      </c>
      <c r="N365" s="90" t="s">
        <v>349</v>
      </c>
      <c r="O365" s="4" t="s">
        <v>25</v>
      </c>
      <c r="P365" s="90" t="s">
        <v>497</v>
      </c>
      <c r="Q365" s="4" t="s">
        <v>28</v>
      </c>
      <c r="R365" s="90" t="s">
        <v>1593</v>
      </c>
      <c r="S365" s="4" t="s">
        <v>286</v>
      </c>
      <c r="T365" s="68" t="str">
        <f t="shared" si="5"/>
        <v xml:space="preserve">10. Reducción de las desigualdades </v>
      </c>
      <c r="U365" s="90" t="s">
        <v>497</v>
      </c>
      <c r="V365" s="4" t="s">
        <v>34</v>
      </c>
      <c r="W365" s="90" t="s">
        <v>349</v>
      </c>
      <c r="X365" s="4" t="s">
        <v>269</v>
      </c>
      <c r="Y365" s="90" t="s">
        <v>349</v>
      </c>
      <c r="Z365" s="4" t="s">
        <v>3891</v>
      </c>
      <c r="AA365" s="54" t="s">
        <v>16505</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15795</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90">
        <v>3</v>
      </c>
      <c r="O366" s="5" t="s">
        <v>150</v>
      </c>
      <c r="P366" s="90">
        <v>1</v>
      </c>
      <c r="Q366" s="5" t="s">
        <v>209</v>
      </c>
      <c r="R366" s="90">
        <v>16</v>
      </c>
      <c r="S366" s="4" t="s">
        <v>31</v>
      </c>
      <c r="T366" s="68" t="str">
        <f t="shared" si="5"/>
        <v>16. Paz, justicia e instituciones sólidas</v>
      </c>
      <c r="U366" s="90" t="s">
        <v>497</v>
      </c>
      <c r="V366" s="4" t="s">
        <v>34</v>
      </c>
      <c r="W366" s="90" t="s">
        <v>3581</v>
      </c>
      <c r="X366" s="4" t="s">
        <v>235</v>
      </c>
      <c r="Y366" s="90" t="s">
        <v>349</v>
      </c>
      <c r="Z366" s="4" t="s">
        <v>236</v>
      </c>
      <c r="AA366" s="54" t="s">
        <v>16475</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15796</v>
      </c>
      <c r="B367" s="3" t="s">
        <v>5607</v>
      </c>
      <c r="C367" s="4" t="s">
        <v>5608</v>
      </c>
      <c r="D367" s="4" t="s">
        <v>5609</v>
      </c>
      <c r="E367" s="4" t="s">
        <v>5610</v>
      </c>
      <c r="F367" s="4" t="s">
        <v>5611</v>
      </c>
      <c r="G367" s="4" t="s">
        <v>5612</v>
      </c>
      <c r="H367" s="3" t="s">
        <v>248</v>
      </c>
      <c r="I367" s="4" t="s">
        <v>249</v>
      </c>
      <c r="J367" s="4" t="s">
        <v>5696</v>
      </c>
      <c r="K367" s="5" t="s">
        <v>5697</v>
      </c>
      <c r="L367" s="6">
        <v>2</v>
      </c>
      <c r="M367" s="5" t="s">
        <v>22</v>
      </c>
      <c r="N367" s="90" t="s">
        <v>497</v>
      </c>
      <c r="O367" s="4" t="s">
        <v>137</v>
      </c>
      <c r="P367" s="90" t="s">
        <v>3581</v>
      </c>
      <c r="Q367" s="4" t="s">
        <v>179</v>
      </c>
      <c r="R367" s="90">
        <v>16</v>
      </c>
      <c r="S367" s="4" t="s">
        <v>31</v>
      </c>
      <c r="T367" s="68" t="str">
        <f t="shared" si="5"/>
        <v>16. Paz, justicia e instituciones sólidas</v>
      </c>
      <c r="U367" s="90" t="s">
        <v>349</v>
      </c>
      <c r="V367" s="4" t="s">
        <v>34</v>
      </c>
      <c r="W367" s="90" t="s">
        <v>528</v>
      </c>
      <c r="X367" s="4" t="s">
        <v>37</v>
      </c>
      <c r="Y367" s="90" t="s">
        <v>349</v>
      </c>
      <c r="Z367" s="4" t="s">
        <v>252</v>
      </c>
      <c r="AA367" s="54" t="s">
        <v>16521</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15797</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90">
        <v>5</v>
      </c>
      <c r="O368" s="5" t="s">
        <v>134</v>
      </c>
      <c r="P368" s="90">
        <v>0</v>
      </c>
      <c r="Q368" s="5" t="s">
        <v>134</v>
      </c>
      <c r="R368" s="90">
        <v>5</v>
      </c>
      <c r="S368" s="4" t="s">
        <v>268</v>
      </c>
      <c r="T368" s="68" t="str">
        <f t="shared" si="5"/>
        <v xml:space="preserve">5. Igualdad de género </v>
      </c>
      <c r="U368" s="90" t="s">
        <v>497</v>
      </c>
      <c r="V368" s="4" t="s">
        <v>34</v>
      </c>
      <c r="W368" s="90" t="s">
        <v>349</v>
      </c>
      <c r="X368" s="4" t="s">
        <v>269</v>
      </c>
      <c r="Y368" s="90" t="s">
        <v>840</v>
      </c>
      <c r="Z368" s="4" t="s">
        <v>270</v>
      </c>
      <c r="AA368" s="54" t="s">
        <v>16476</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15798</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90">
        <v>6</v>
      </c>
      <c r="O369" s="4" t="s">
        <v>135</v>
      </c>
      <c r="P369" s="90">
        <v>0</v>
      </c>
      <c r="Q369" s="4" t="s">
        <v>135</v>
      </c>
      <c r="R369" s="90">
        <v>10</v>
      </c>
      <c r="S369" s="4" t="s">
        <v>286</v>
      </c>
      <c r="T369" s="68" t="str">
        <f t="shared" si="5"/>
        <v xml:space="preserve">10. Reducción de las desigualdades </v>
      </c>
      <c r="U369" s="90" t="s">
        <v>497</v>
      </c>
      <c r="V369" s="4" t="s">
        <v>34</v>
      </c>
      <c r="W369" s="90" t="s">
        <v>349</v>
      </c>
      <c r="X369" s="4" t="s">
        <v>269</v>
      </c>
      <c r="Y369" s="90" t="s">
        <v>840</v>
      </c>
      <c r="Z369" s="4" t="s">
        <v>270</v>
      </c>
      <c r="AA369" s="54" t="s">
        <v>16476</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15802</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90">
        <v>1</v>
      </c>
      <c r="O370" s="4" t="s">
        <v>148</v>
      </c>
      <c r="P370" s="90">
        <v>11</v>
      </c>
      <c r="Q370" s="4" t="s">
        <v>201</v>
      </c>
      <c r="R370" s="90">
        <v>16</v>
      </c>
      <c r="S370" s="4" t="s">
        <v>31</v>
      </c>
      <c r="T370" s="68" t="str">
        <f t="shared" si="5"/>
        <v>16. Paz, justicia e instituciones sólidas</v>
      </c>
      <c r="U370" s="90" t="s">
        <v>497</v>
      </c>
      <c r="V370" s="4" t="s">
        <v>34</v>
      </c>
      <c r="W370" s="90" t="s">
        <v>3581</v>
      </c>
      <c r="X370" s="4" t="s">
        <v>235</v>
      </c>
      <c r="Y370" s="90" t="s">
        <v>497</v>
      </c>
      <c r="Z370" s="4" t="s">
        <v>902</v>
      </c>
      <c r="AA370" s="54" t="s">
        <v>16484</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15811</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90">
        <v>3</v>
      </c>
      <c r="O371" s="5" t="s">
        <v>150</v>
      </c>
      <c r="P371" s="90">
        <v>1</v>
      </c>
      <c r="Q371" s="5" t="s">
        <v>209</v>
      </c>
      <c r="R371" s="90">
        <v>16</v>
      </c>
      <c r="S371" s="4" t="s">
        <v>31</v>
      </c>
      <c r="T371" s="68" t="str">
        <f t="shared" si="5"/>
        <v>16. Paz, justicia e instituciones sólidas</v>
      </c>
      <c r="U371" s="90" t="s">
        <v>497</v>
      </c>
      <c r="V371" s="4" t="s">
        <v>34</v>
      </c>
      <c r="W371" s="90" t="s">
        <v>3581</v>
      </c>
      <c r="X371" s="4" t="s">
        <v>235</v>
      </c>
      <c r="Y371" s="90" t="s">
        <v>349</v>
      </c>
      <c r="Z371" s="4" t="s">
        <v>236</v>
      </c>
      <c r="AA371" s="54" t="s">
        <v>16475</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15812</v>
      </c>
      <c r="B372" s="3" t="s">
        <v>5787</v>
      </c>
      <c r="C372" s="4" t="s">
        <v>5788</v>
      </c>
      <c r="D372" s="4" t="s">
        <v>5789</v>
      </c>
      <c r="E372" s="4" t="s">
        <v>5910</v>
      </c>
      <c r="F372" s="4" t="s">
        <v>5791</v>
      </c>
      <c r="G372" s="4" t="s">
        <v>5792</v>
      </c>
      <c r="H372" s="3" t="s">
        <v>248</v>
      </c>
      <c r="I372" s="4" t="s">
        <v>249</v>
      </c>
      <c r="J372" s="4" t="s">
        <v>5943</v>
      </c>
      <c r="K372" s="5" t="s">
        <v>5944</v>
      </c>
      <c r="L372" s="6">
        <v>2</v>
      </c>
      <c r="M372" s="5" t="s">
        <v>22</v>
      </c>
      <c r="N372" s="90" t="s">
        <v>349</v>
      </c>
      <c r="O372" s="4" t="s">
        <v>25</v>
      </c>
      <c r="P372" s="90" t="s">
        <v>528</v>
      </c>
      <c r="Q372" s="4" t="s">
        <v>181</v>
      </c>
      <c r="R372" s="90">
        <v>16</v>
      </c>
      <c r="S372" s="4" t="s">
        <v>31</v>
      </c>
      <c r="T372" s="68" t="str">
        <f t="shared" si="5"/>
        <v>16. Paz, justicia e instituciones sólidas</v>
      </c>
      <c r="U372" s="90" t="s">
        <v>349</v>
      </c>
      <c r="V372" s="4" t="s">
        <v>34</v>
      </c>
      <c r="W372" s="90" t="s">
        <v>528</v>
      </c>
      <c r="X372" s="4" t="s">
        <v>37</v>
      </c>
      <c r="Y372" s="90" t="s">
        <v>349</v>
      </c>
      <c r="Z372" s="4" t="s">
        <v>252</v>
      </c>
      <c r="AA372" s="54" t="s">
        <v>16521</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15813</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90">
        <v>5</v>
      </c>
      <c r="O373" s="5" t="s">
        <v>134</v>
      </c>
      <c r="P373" s="90">
        <v>0</v>
      </c>
      <c r="Q373" s="5" t="s">
        <v>134</v>
      </c>
      <c r="R373" s="90">
        <v>5</v>
      </c>
      <c r="S373" s="4" t="s">
        <v>268</v>
      </c>
      <c r="T373" s="68" t="str">
        <f t="shared" si="5"/>
        <v xml:space="preserve">5. Igualdad de género </v>
      </c>
      <c r="U373" s="90" t="s">
        <v>497</v>
      </c>
      <c r="V373" s="4" t="s">
        <v>34</v>
      </c>
      <c r="W373" s="90" t="s">
        <v>349</v>
      </c>
      <c r="X373" s="4" t="s">
        <v>269</v>
      </c>
      <c r="Y373" s="90" t="s">
        <v>840</v>
      </c>
      <c r="Z373" s="4" t="s">
        <v>270</v>
      </c>
      <c r="AA373" s="54" t="s">
        <v>16476</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15814</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90">
        <v>1</v>
      </c>
      <c r="O374" s="5" t="s">
        <v>137</v>
      </c>
      <c r="P374" s="90">
        <v>5</v>
      </c>
      <c r="Q374" s="5" t="s">
        <v>177</v>
      </c>
      <c r="R374" s="90">
        <v>11</v>
      </c>
      <c r="S374" s="4" t="s">
        <v>631</v>
      </c>
      <c r="T374" s="68" t="str">
        <f t="shared" si="5"/>
        <v>11. Ciudades y comunidades sostenibles</v>
      </c>
      <c r="U374" s="90" t="s">
        <v>528</v>
      </c>
      <c r="V374" s="4" t="s">
        <v>578</v>
      </c>
      <c r="W374" s="90" t="s">
        <v>3581</v>
      </c>
      <c r="X374" s="4" t="s">
        <v>4290</v>
      </c>
      <c r="Y374" s="90" t="s">
        <v>497</v>
      </c>
      <c r="Z374" s="4" t="s">
        <v>4290</v>
      </c>
      <c r="AA374" s="54" t="s">
        <v>16506</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15815</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90">
        <v>6</v>
      </c>
      <c r="O375" s="4" t="s">
        <v>135</v>
      </c>
      <c r="P375" s="90">
        <v>1</v>
      </c>
      <c r="Q375" s="4" t="s">
        <v>167</v>
      </c>
      <c r="R375" s="90">
        <v>4</v>
      </c>
      <c r="S375" s="4" t="s">
        <v>1022</v>
      </c>
      <c r="T375" s="68" t="str">
        <f t="shared" si="5"/>
        <v>4. Educación de calidad</v>
      </c>
      <c r="U375" s="90" t="s">
        <v>349</v>
      </c>
      <c r="V375" s="4" t="s">
        <v>350</v>
      </c>
      <c r="W375" s="90" t="s">
        <v>351</v>
      </c>
      <c r="X375" s="4" t="s">
        <v>352</v>
      </c>
      <c r="Y375" s="90" t="s">
        <v>498</v>
      </c>
      <c r="Z375" s="4" t="s">
        <v>1756</v>
      </c>
      <c r="AA375" s="54" t="s">
        <v>16499</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15816</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90">
        <v>6</v>
      </c>
      <c r="O376" s="5" t="s">
        <v>135</v>
      </c>
      <c r="P376" s="90">
        <v>1</v>
      </c>
      <c r="Q376" s="5" t="s">
        <v>167</v>
      </c>
      <c r="R376" s="90">
        <v>4</v>
      </c>
      <c r="S376" s="4" t="s">
        <v>1022</v>
      </c>
      <c r="T376" s="68" t="str">
        <f t="shared" si="5"/>
        <v>4. Educación de calidad</v>
      </c>
      <c r="U376" s="90" t="s">
        <v>349</v>
      </c>
      <c r="V376" s="4" t="s">
        <v>350</v>
      </c>
      <c r="W376" s="90" t="s">
        <v>351</v>
      </c>
      <c r="X376" s="4" t="s">
        <v>352</v>
      </c>
      <c r="Y376" s="90"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15817</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90">
        <v>2</v>
      </c>
      <c r="O377" s="4" t="s">
        <v>131</v>
      </c>
      <c r="P377" s="90">
        <v>1</v>
      </c>
      <c r="Q377" s="4" t="s">
        <v>161</v>
      </c>
      <c r="R377" s="90">
        <v>3</v>
      </c>
      <c r="S377" s="4" t="s">
        <v>972</v>
      </c>
      <c r="T377" s="68" t="str">
        <f t="shared" si="5"/>
        <v xml:space="preserve">3. Salud y bienestar </v>
      </c>
      <c r="U377" s="90" t="s">
        <v>349</v>
      </c>
      <c r="V377" s="4" t="s">
        <v>350</v>
      </c>
      <c r="W377" s="90" t="s">
        <v>351</v>
      </c>
      <c r="X377" s="4" t="s">
        <v>352</v>
      </c>
      <c r="Y377" s="90" t="s">
        <v>497</v>
      </c>
      <c r="Z377" s="4" t="s">
        <v>1535</v>
      </c>
      <c r="AA377" s="54" t="s">
        <v>16496</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15818</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90">
        <v>3</v>
      </c>
      <c r="O378" s="5" t="s">
        <v>132</v>
      </c>
      <c r="P378" s="90">
        <v>1</v>
      </c>
      <c r="Q378" s="5" t="s">
        <v>1058</v>
      </c>
      <c r="R378" s="90">
        <v>3</v>
      </c>
      <c r="S378" s="4" t="s">
        <v>972</v>
      </c>
      <c r="T378" s="68" t="str">
        <f t="shared" si="5"/>
        <v xml:space="preserve">3. Salud y bienestar </v>
      </c>
      <c r="U378" s="90" t="s">
        <v>349</v>
      </c>
      <c r="V378" s="4" t="s">
        <v>350</v>
      </c>
      <c r="W378" s="90" t="s">
        <v>840</v>
      </c>
      <c r="X378" s="4" t="s">
        <v>1039</v>
      </c>
      <c r="Y378" s="90" t="s">
        <v>497</v>
      </c>
      <c r="Z378" s="4" t="s">
        <v>1059</v>
      </c>
      <c r="AA378" s="54" t="s">
        <v>16495</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15819</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90">
        <v>1</v>
      </c>
      <c r="O379" s="4" t="s">
        <v>137</v>
      </c>
      <c r="P379" s="90">
        <v>3</v>
      </c>
      <c r="Q379" s="4" t="s">
        <v>175</v>
      </c>
      <c r="R379" s="90">
        <v>12</v>
      </c>
      <c r="S379" s="4" t="s">
        <v>1076</v>
      </c>
      <c r="T379" s="68" t="str">
        <f t="shared" si="5"/>
        <v>12. Producción y consumo responsables</v>
      </c>
      <c r="U379" s="90" t="s">
        <v>528</v>
      </c>
      <c r="V379" s="4" t="s">
        <v>578</v>
      </c>
      <c r="W379" s="90" t="s">
        <v>349</v>
      </c>
      <c r="X379" s="4" t="s">
        <v>1077</v>
      </c>
      <c r="Y379" s="90" t="s">
        <v>497</v>
      </c>
      <c r="Z379" s="4" t="s">
        <v>1078</v>
      </c>
      <c r="AA379" s="54" t="s">
        <v>16485</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15820</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90">
        <v>1</v>
      </c>
      <c r="O380" s="5" t="s">
        <v>137</v>
      </c>
      <c r="P380" s="90">
        <v>3</v>
      </c>
      <c r="Q380" s="5" t="s">
        <v>175</v>
      </c>
      <c r="R380" s="90">
        <v>12</v>
      </c>
      <c r="S380" s="4" t="s">
        <v>1076</v>
      </c>
      <c r="T380" s="68" t="str">
        <f t="shared" si="5"/>
        <v>12. Producción y consumo responsables</v>
      </c>
      <c r="U380" s="90" t="s">
        <v>528</v>
      </c>
      <c r="V380" s="4" t="s">
        <v>578</v>
      </c>
      <c r="W380" s="90" t="s">
        <v>349</v>
      </c>
      <c r="X380" s="4" t="s">
        <v>1077</v>
      </c>
      <c r="Y380" s="90" t="s">
        <v>497</v>
      </c>
      <c r="Z380" s="4" t="s">
        <v>1078</v>
      </c>
      <c r="AA380" s="54" t="s">
        <v>16485</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15803</v>
      </c>
      <c r="B381" s="3" t="s">
        <v>5787</v>
      </c>
      <c r="C381" s="4" t="s">
        <v>5788</v>
      </c>
      <c r="D381" s="4" t="s">
        <v>5789</v>
      </c>
      <c r="E381" s="4" t="s">
        <v>5790</v>
      </c>
      <c r="F381" s="4" t="s">
        <v>5791</v>
      </c>
      <c r="G381" s="4" t="s">
        <v>5792</v>
      </c>
      <c r="H381" s="3" t="s">
        <v>946</v>
      </c>
      <c r="I381" s="4" t="s">
        <v>947</v>
      </c>
      <c r="J381" s="4" t="s">
        <v>5814</v>
      </c>
      <c r="K381" s="5" t="s">
        <v>5815</v>
      </c>
      <c r="L381" s="6">
        <v>2</v>
      </c>
      <c r="M381" s="5" t="s">
        <v>22</v>
      </c>
      <c r="N381" s="90">
        <v>3</v>
      </c>
      <c r="O381" s="5" t="s">
        <v>138</v>
      </c>
      <c r="P381" s="90">
        <v>3</v>
      </c>
      <c r="Q381" s="5" t="s">
        <v>185</v>
      </c>
      <c r="R381" s="90">
        <v>11</v>
      </c>
      <c r="S381" s="4" t="s">
        <v>631</v>
      </c>
      <c r="T381" s="68" t="str">
        <f t="shared" si="5"/>
        <v>11. Ciudades y comunidades sostenibles</v>
      </c>
      <c r="U381" s="90" t="s">
        <v>349</v>
      </c>
      <c r="V381" s="4" t="s">
        <v>350</v>
      </c>
      <c r="W381" s="90" t="s">
        <v>497</v>
      </c>
      <c r="X381" s="4" t="s">
        <v>928</v>
      </c>
      <c r="Y381" s="90" t="s">
        <v>497</v>
      </c>
      <c r="Z381" s="4" t="s">
        <v>950</v>
      </c>
      <c r="AA381" s="54" t="s">
        <v>16490</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15821</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90">
        <v>6</v>
      </c>
      <c r="O382" s="4" t="s">
        <v>135</v>
      </c>
      <c r="P382" s="90">
        <v>0</v>
      </c>
      <c r="Q382" s="4" t="s">
        <v>135</v>
      </c>
      <c r="R382" s="90">
        <v>10</v>
      </c>
      <c r="S382" s="4" t="s">
        <v>286</v>
      </c>
      <c r="T382" s="68" t="str">
        <f t="shared" si="5"/>
        <v xml:space="preserve">10. Reducción de las desigualdades </v>
      </c>
      <c r="U382" s="90" t="s">
        <v>349</v>
      </c>
      <c r="V382" s="4" t="s">
        <v>350</v>
      </c>
      <c r="W382" s="90" t="s">
        <v>351</v>
      </c>
      <c r="X382" s="4" t="s">
        <v>352</v>
      </c>
      <c r="Y382" s="90"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15804</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90">
        <v>2</v>
      </c>
      <c r="O383" s="4" t="s">
        <v>131</v>
      </c>
      <c r="P383" s="90">
        <v>4</v>
      </c>
      <c r="Q383" s="4" t="s">
        <v>164</v>
      </c>
      <c r="R383" s="90">
        <v>3</v>
      </c>
      <c r="S383" s="4" t="s">
        <v>972</v>
      </c>
      <c r="T383" s="68" t="str">
        <f t="shared" si="5"/>
        <v xml:space="preserve">3. Salud y bienestar </v>
      </c>
      <c r="U383" s="90" t="s">
        <v>349</v>
      </c>
      <c r="V383" s="4" t="s">
        <v>350</v>
      </c>
      <c r="W383" s="90" t="s">
        <v>528</v>
      </c>
      <c r="X383" s="4" t="s">
        <v>973</v>
      </c>
      <c r="Y383" s="90" t="s">
        <v>498</v>
      </c>
      <c r="Z383" s="4" t="s">
        <v>974</v>
      </c>
      <c r="AA383" s="54" t="s">
        <v>16491</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15805</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90">
        <v>2</v>
      </c>
      <c r="O384" s="5" t="s">
        <v>25</v>
      </c>
      <c r="P384" s="90">
        <v>2</v>
      </c>
      <c r="Q384" s="5" t="s">
        <v>180</v>
      </c>
      <c r="R384" s="90">
        <v>15</v>
      </c>
      <c r="S384" s="4" t="s">
        <v>927</v>
      </c>
      <c r="T384" s="68" t="str">
        <f t="shared" si="5"/>
        <v>15. Vida de ecosistemas terrestres</v>
      </c>
      <c r="U384" s="90" t="s">
        <v>349</v>
      </c>
      <c r="V384" s="4" t="s">
        <v>350</v>
      </c>
      <c r="W384" s="90" t="s">
        <v>349</v>
      </c>
      <c r="X384" s="4" t="s">
        <v>783</v>
      </c>
      <c r="Y384" s="90" t="s">
        <v>497</v>
      </c>
      <c r="Z384" s="4" t="s">
        <v>784</v>
      </c>
      <c r="AA384" s="54" t="s">
        <v>16482</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15806</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90">
        <v>3</v>
      </c>
      <c r="O385" s="4" t="s">
        <v>138</v>
      </c>
      <c r="P385" s="90">
        <v>2</v>
      </c>
      <c r="Q385" s="4" t="s">
        <v>184</v>
      </c>
      <c r="R385" s="90">
        <v>6</v>
      </c>
      <c r="S385" s="4" t="s">
        <v>1300</v>
      </c>
      <c r="T385" s="68" t="str">
        <f t="shared" si="5"/>
        <v xml:space="preserve">6. Agua limpia y saneamiento </v>
      </c>
      <c r="U385" s="90" t="s">
        <v>349</v>
      </c>
      <c r="V385" s="4" t="s">
        <v>350</v>
      </c>
      <c r="W385" s="90" t="s">
        <v>349</v>
      </c>
      <c r="X385" s="4" t="s">
        <v>783</v>
      </c>
      <c r="Y385" s="90" t="s">
        <v>528</v>
      </c>
      <c r="Z385" s="4" t="s">
        <v>1301</v>
      </c>
      <c r="AA385" s="54" t="s">
        <v>16486</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15807</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90">
        <v>4</v>
      </c>
      <c r="O386" s="5" t="s">
        <v>154</v>
      </c>
      <c r="P386" s="90">
        <v>1</v>
      </c>
      <c r="Q386" s="5" t="s">
        <v>219</v>
      </c>
      <c r="R386" s="90">
        <v>16</v>
      </c>
      <c r="S386" s="4" t="s">
        <v>31</v>
      </c>
      <c r="T386" s="68" t="str">
        <f t="shared" si="5"/>
        <v>16. Paz, justicia e instituciones sólidas</v>
      </c>
      <c r="U386" s="90" t="s">
        <v>497</v>
      </c>
      <c r="V386" s="4" t="s">
        <v>34</v>
      </c>
      <c r="W386" s="90" t="s">
        <v>528</v>
      </c>
      <c r="X386" s="4" t="s">
        <v>37</v>
      </c>
      <c r="Y386" s="90" t="s">
        <v>4738</v>
      </c>
      <c r="Z386" s="4" t="s">
        <v>40</v>
      </c>
      <c r="AA386" s="54" t="s">
        <v>16474</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15808</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90">
        <v>4</v>
      </c>
      <c r="O387" s="4" t="s">
        <v>145</v>
      </c>
      <c r="P387" s="90">
        <v>0</v>
      </c>
      <c r="Q387" s="4" t="s">
        <v>145</v>
      </c>
      <c r="R387" s="90">
        <v>4</v>
      </c>
      <c r="S387" s="4" t="s">
        <v>1022</v>
      </c>
      <c r="T387" s="68" t="str">
        <f t="shared" si="5"/>
        <v>4. Educación de calidad</v>
      </c>
      <c r="U387" s="90" t="s">
        <v>349</v>
      </c>
      <c r="V387" s="4" t="s">
        <v>350</v>
      </c>
      <c r="W387" s="90" t="s">
        <v>840</v>
      </c>
      <c r="X387" s="4" t="s">
        <v>1039</v>
      </c>
      <c r="Y387" s="90" t="s">
        <v>349</v>
      </c>
      <c r="Z387" s="4" t="s">
        <v>1040</v>
      </c>
      <c r="AA387" s="54" t="s">
        <v>16494</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15809</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90">
        <v>2</v>
      </c>
      <c r="O388" s="5" t="s">
        <v>25</v>
      </c>
      <c r="P388" s="90">
        <v>2</v>
      </c>
      <c r="Q388" s="5" t="s">
        <v>180</v>
      </c>
      <c r="R388" s="90">
        <v>11</v>
      </c>
      <c r="S388" s="4" t="s">
        <v>631</v>
      </c>
      <c r="T388" s="68" t="str">
        <f t="shared" si="5"/>
        <v>11. Ciudades y comunidades sostenibles</v>
      </c>
      <c r="U388" s="90" t="s">
        <v>349</v>
      </c>
      <c r="V388" s="4" t="s">
        <v>350</v>
      </c>
      <c r="W388" s="90" t="s">
        <v>349</v>
      </c>
      <c r="X388" s="4" t="s">
        <v>783</v>
      </c>
      <c r="Y388" s="90" t="s">
        <v>497</v>
      </c>
      <c r="Z388" s="4" t="s">
        <v>784</v>
      </c>
      <c r="AA388" s="54" t="s">
        <v>16482</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15810</v>
      </c>
      <c r="B389" s="3" t="s">
        <v>5787</v>
      </c>
      <c r="C389" s="4" t="s">
        <v>5788</v>
      </c>
      <c r="D389" s="4" t="s">
        <v>5789</v>
      </c>
      <c r="E389" s="4" t="s">
        <v>5910</v>
      </c>
      <c r="F389" s="4" t="s">
        <v>5791</v>
      </c>
      <c r="G389" s="4" t="s">
        <v>5792</v>
      </c>
      <c r="H389" s="3" t="s">
        <v>14</v>
      </c>
      <c r="I389" s="4" t="s">
        <v>16</v>
      </c>
      <c r="J389" s="4" t="s">
        <v>5911</v>
      </c>
      <c r="K389" s="5" t="s">
        <v>5912</v>
      </c>
      <c r="L389" s="6">
        <v>2</v>
      </c>
      <c r="M389" s="5" t="s">
        <v>22</v>
      </c>
      <c r="N389" s="90" t="s">
        <v>349</v>
      </c>
      <c r="O389" s="4" t="s">
        <v>25</v>
      </c>
      <c r="P389" s="90" t="s">
        <v>497</v>
      </c>
      <c r="Q389" s="4" t="s">
        <v>28</v>
      </c>
      <c r="R389" s="90" t="s">
        <v>1593</v>
      </c>
      <c r="S389" s="4" t="s">
        <v>286</v>
      </c>
      <c r="T389" s="68" t="str">
        <f t="shared" ref="T389:T454" si="6">R389&amp;". "&amp;S389</f>
        <v xml:space="preserve">10. Reducción de las desigualdades </v>
      </c>
      <c r="U389" s="90" t="s">
        <v>497</v>
      </c>
      <c r="V389" s="4" t="s">
        <v>34</v>
      </c>
      <c r="W389" s="90" t="s">
        <v>349</v>
      </c>
      <c r="X389" s="4" t="s">
        <v>269</v>
      </c>
      <c r="Y389" s="90" t="s">
        <v>349</v>
      </c>
      <c r="Z389" s="4" t="s">
        <v>3891</v>
      </c>
      <c r="AA389" s="54" t="s">
        <v>16505</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15822</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90" t="s">
        <v>351</v>
      </c>
      <c r="O390" s="4" t="s">
        <v>135</v>
      </c>
      <c r="P390" s="90" t="s">
        <v>353</v>
      </c>
      <c r="Q390" s="4" t="s">
        <v>172</v>
      </c>
      <c r="R390" s="90">
        <v>16</v>
      </c>
      <c r="S390" s="4" t="s">
        <v>31</v>
      </c>
      <c r="T390" s="68" t="str">
        <f t="shared" si="6"/>
        <v>16. Paz, justicia e instituciones sólidas</v>
      </c>
      <c r="U390" s="90" t="s">
        <v>497</v>
      </c>
      <c r="V390" s="4" t="s">
        <v>34</v>
      </c>
      <c r="W390" s="90" t="s">
        <v>349</v>
      </c>
      <c r="X390" s="4" t="s">
        <v>269</v>
      </c>
      <c r="Y390" s="90" t="s">
        <v>349</v>
      </c>
      <c r="Z390" s="4" t="s">
        <v>3891</v>
      </c>
      <c r="AA390" s="54" t="s">
        <v>16505</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15823</v>
      </c>
      <c r="B391" s="3" t="s">
        <v>6061</v>
      </c>
      <c r="C391" s="4" t="s">
        <v>6062</v>
      </c>
      <c r="D391" s="4" t="s">
        <v>6063</v>
      </c>
      <c r="E391" s="4" t="s">
        <v>6091</v>
      </c>
      <c r="F391" s="4" t="s">
        <v>6065</v>
      </c>
      <c r="G391" s="4" t="s">
        <v>6066</v>
      </c>
      <c r="H391" s="3" t="s">
        <v>14</v>
      </c>
      <c r="I391" s="4" t="s">
        <v>16</v>
      </c>
      <c r="J391" s="4" t="s">
        <v>6092</v>
      </c>
      <c r="K391" s="5" t="s">
        <v>6093</v>
      </c>
      <c r="L391" s="6">
        <v>1</v>
      </c>
      <c r="M391" s="5" t="s">
        <v>125</v>
      </c>
      <c r="N391" s="90" t="s">
        <v>351</v>
      </c>
      <c r="O391" s="5" t="s">
        <v>135</v>
      </c>
      <c r="P391" s="90" t="s">
        <v>872</v>
      </c>
      <c r="Q391" s="5" t="s">
        <v>135</v>
      </c>
      <c r="R391" s="90">
        <v>16</v>
      </c>
      <c r="S391" s="4" t="s">
        <v>31</v>
      </c>
      <c r="T391" s="68" t="str">
        <f t="shared" si="6"/>
        <v>16. Paz, justicia e instituciones sólidas</v>
      </c>
      <c r="U391" s="90" t="s">
        <v>497</v>
      </c>
      <c r="V391" s="4" t="s">
        <v>34</v>
      </c>
      <c r="W391" s="90" t="s">
        <v>349</v>
      </c>
      <c r="X391" s="4" t="s">
        <v>269</v>
      </c>
      <c r="Y391" s="90" t="s">
        <v>349</v>
      </c>
      <c r="Z391" s="4" t="s">
        <v>3891</v>
      </c>
      <c r="AA391" s="54" t="s">
        <v>16505</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15824</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90" t="s">
        <v>528</v>
      </c>
      <c r="O392" s="4" t="s">
        <v>150</v>
      </c>
      <c r="P392" s="90" t="s">
        <v>528</v>
      </c>
      <c r="Q392" s="4" t="s">
        <v>210</v>
      </c>
      <c r="R392" s="90">
        <v>16</v>
      </c>
      <c r="S392" s="4" t="s">
        <v>31</v>
      </c>
      <c r="T392" s="68" t="str">
        <f t="shared" si="6"/>
        <v>16. Paz, justicia e instituciones sólidas</v>
      </c>
      <c r="U392" s="90" t="s">
        <v>528</v>
      </c>
      <c r="V392" s="4" t="s">
        <v>578</v>
      </c>
      <c r="W392" s="90" t="s">
        <v>840</v>
      </c>
      <c r="X392" s="4" t="s">
        <v>6115</v>
      </c>
      <c r="Y392" s="90" t="s">
        <v>528</v>
      </c>
      <c r="Z392" s="4" t="s">
        <v>6116</v>
      </c>
      <c r="AA392" s="54" t="s">
        <v>16510</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15825</v>
      </c>
      <c r="B393" s="3" t="s">
        <v>6105</v>
      </c>
      <c r="C393" s="4" t="s">
        <v>6106</v>
      </c>
      <c r="D393" s="4" t="s">
        <v>6107</v>
      </c>
      <c r="E393" s="4" t="s">
        <v>6108</v>
      </c>
      <c r="F393" s="4" t="s">
        <v>6109</v>
      </c>
      <c r="G393" s="4" t="s">
        <v>6110</v>
      </c>
      <c r="H393" s="3" t="s">
        <v>14</v>
      </c>
      <c r="I393" s="4" t="s">
        <v>16</v>
      </c>
      <c r="J393" s="4" t="s">
        <v>6128</v>
      </c>
      <c r="K393" s="5" t="s">
        <v>6129</v>
      </c>
      <c r="L393" s="6">
        <v>5</v>
      </c>
      <c r="M393" s="5" t="s">
        <v>128</v>
      </c>
      <c r="N393" s="90">
        <v>2</v>
      </c>
      <c r="O393" s="5" t="s">
        <v>149</v>
      </c>
      <c r="P393" s="90">
        <v>4</v>
      </c>
      <c r="Q393" s="5" t="s">
        <v>206</v>
      </c>
      <c r="R393" s="90">
        <v>16</v>
      </c>
      <c r="S393" s="4" t="s">
        <v>31</v>
      </c>
      <c r="T393" s="68" t="str">
        <f t="shared" si="6"/>
        <v>16. Paz, justicia e instituciones sólidas</v>
      </c>
      <c r="U393" s="90" t="s">
        <v>528</v>
      </c>
      <c r="V393" s="4" t="s">
        <v>578</v>
      </c>
      <c r="W393" s="90" t="s">
        <v>840</v>
      </c>
      <c r="X393" s="4" t="s">
        <v>6115</v>
      </c>
      <c r="Y393" s="90" t="s">
        <v>528</v>
      </c>
      <c r="Z393" s="4" t="s">
        <v>6116</v>
      </c>
      <c r="AA393" s="54" t="s">
        <v>16510</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15826</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90" t="s">
        <v>349</v>
      </c>
      <c r="O394" s="4" t="s">
        <v>149</v>
      </c>
      <c r="P394" s="90" t="s">
        <v>497</v>
      </c>
      <c r="Q394" s="4" t="s">
        <v>203</v>
      </c>
      <c r="R394" s="90">
        <v>16</v>
      </c>
      <c r="S394" s="4" t="s">
        <v>31</v>
      </c>
      <c r="T394" s="68" t="str">
        <f t="shared" si="6"/>
        <v>16. Paz, justicia e instituciones sólidas</v>
      </c>
      <c r="U394" s="90" t="s">
        <v>497</v>
      </c>
      <c r="V394" s="4" t="s">
        <v>34</v>
      </c>
      <c r="W394" s="90" t="s">
        <v>3581</v>
      </c>
      <c r="X394" s="4" t="s">
        <v>235</v>
      </c>
      <c r="Y394" s="90" t="s">
        <v>349</v>
      </c>
      <c r="Z394" s="4" t="s">
        <v>236</v>
      </c>
      <c r="AA394" s="54" t="s">
        <v>16475</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15827</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90">
        <v>2</v>
      </c>
      <c r="O395" s="5" t="s">
        <v>149</v>
      </c>
      <c r="P395" s="90">
        <v>6</v>
      </c>
      <c r="Q395" s="5" t="s">
        <v>207</v>
      </c>
      <c r="R395" s="90">
        <v>16</v>
      </c>
      <c r="S395" s="4" t="s">
        <v>31</v>
      </c>
      <c r="T395" s="68" t="str">
        <f t="shared" si="6"/>
        <v>16. Paz, justicia e instituciones sólidas</v>
      </c>
      <c r="U395" s="90" t="s">
        <v>497</v>
      </c>
      <c r="V395" s="4" t="s">
        <v>34</v>
      </c>
      <c r="W395" s="90" t="s">
        <v>528</v>
      </c>
      <c r="X395" s="4" t="s">
        <v>37</v>
      </c>
      <c r="Y395" s="90"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15828</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90" t="s">
        <v>497</v>
      </c>
      <c r="O396" s="4" t="s">
        <v>148</v>
      </c>
      <c r="P396" s="90" t="s">
        <v>840</v>
      </c>
      <c r="Q396" s="4" t="s">
        <v>197</v>
      </c>
      <c r="R396" s="90">
        <v>5</v>
      </c>
      <c r="S396" s="4" t="s">
        <v>268</v>
      </c>
      <c r="T396" s="68" t="str">
        <f t="shared" si="6"/>
        <v xml:space="preserve">5. Igualdad de género </v>
      </c>
      <c r="U396" s="90" t="s">
        <v>497</v>
      </c>
      <c r="V396" s="4" t="s">
        <v>34</v>
      </c>
      <c r="W396" s="90" t="s">
        <v>349</v>
      </c>
      <c r="X396" s="4" t="s">
        <v>269</v>
      </c>
      <c r="Y396" s="90" t="s">
        <v>840</v>
      </c>
      <c r="Z396" s="4" t="s">
        <v>270</v>
      </c>
      <c r="AA396" s="54" t="s">
        <v>16476</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15829</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90" t="s">
        <v>497</v>
      </c>
      <c r="O397" s="5" t="s">
        <v>148</v>
      </c>
      <c r="P397" s="90" t="s">
        <v>6185</v>
      </c>
      <c r="Q397" s="5" t="s">
        <v>201</v>
      </c>
      <c r="R397" s="90">
        <v>10</v>
      </c>
      <c r="S397" s="4" t="s">
        <v>286</v>
      </c>
      <c r="T397" s="68" t="str">
        <f t="shared" si="6"/>
        <v xml:space="preserve">10. Reducción de las desigualdades </v>
      </c>
      <c r="U397" s="90" t="s">
        <v>497</v>
      </c>
      <c r="V397" s="4" t="s">
        <v>34</v>
      </c>
      <c r="W397" s="90" t="s">
        <v>349</v>
      </c>
      <c r="X397" s="4" t="s">
        <v>269</v>
      </c>
      <c r="Y397" s="90" t="s">
        <v>840</v>
      </c>
      <c r="Z397" s="4" t="s">
        <v>270</v>
      </c>
      <c r="AA397" s="54" t="s">
        <v>16476</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16549</v>
      </c>
      <c r="B398" s="3" t="s">
        <v>6105</v>
      </c>
      <c r="C398" s="4" t="s">
        <v>6106</v>
      </c>
      <c r="D398" s="4" t="s">
        <v>6107</v>
      </c>
      <c r="E398" s="4" t="s">
        <v>6108</v>
      </c>
      <c r="F398" s="4" t="s">
        <v>6109</v>
      </c>
      <c r="G398" s="4" t="s">
        <v>6110</v>
      </c>
      <c r="H398" s="3" t="s">
        <v>1243</v>
      </c>
      <c r="I398" s="4" t="s">
        <v>1244</v>
      </c>
      <c r="J398" s="4" t="s">
        <v>16547</v>
      </c>
      <c r="K398" s="5" t="s">
        <v>16550</v>
      </c>
      <c r="L398" s="6">
        <v>5</v>
      </c>
      <c r="M398" s="5" t="s">
        <v>128</v>
      </c>
      <c r="N398" s="90" t="s">
        <v>528</v>
      </c>
      <c r="O398" s="5" t="s">
        <v>150</v>
      </c>
      <c r="P398" s="90" t="s">
        <v>528</v>
      </c>
      <c r="Q398" s="5" t="s">
        <v>210</v>
      </c>
      <c r="R398" s="90">
        <v>16</v>
      </c>
      <c r="S398" s="4" t="s">
        <v>31</v>
      </c>
      <c r="T398" s="68" t="str">
        <f t="shared" si="6"/>
        <v>16. Paz, justicia e instituciones sólidas</v>
      </c>
      <c r="U398" s="90">
        <v>3</v>
      </c>
      <c r="V398" s="4" t="s">
        <v>578</v>
      </c>
      <c r="W398" s="90">
        <v>4</v>
      </c>
      <c r="X398" s="4" t="s">
        <v>6115</v>
      </c>
      <c r="Y398" s="90">
        <v>3</v>
      </c>
      <c r="Z398" s="4" t="s">
        <v>6116</v>
      </c>
      <c r="AA398" s="54" t="s">
        <v>16510</v>
      </c>
      <c r="AB398" s="3" t="s">
        <v>1448</v>
      </c>
      <c r="AC398" s="4" t="s">
        <v>1449</v>
      </c>
      <c r="AD398" s="4" t="s">
        <v>16547</v>
      </c>
      <c r="AE398" s="4" t="s">
        <v>16547</v>
      </c>
      <c r="AF398" s="4" t="s">
        <v>16547</v>
      </c>
      <c r="AG398" s="4" t="s">
        <v>16547</v>
      </c>
      <c r="AH398" s="4" t="s">
        <v>16547</v>
      </c>
      <c r="AI398" s="4" t="s">
        <v>16547</v>
      </c>
      <c r="AJ398" s="4" t="s">
        <v>16547</v>
      </c>
      <c r="AK398" s="4" t="s">
        <v>16547</v>
      </c>
      <c r="AL398" s="4" t="s">
        <v>16547</v>
      </c>
      <c r="AM398" s="4" t="s">
        <v>16547</v>
      </c>
      <c r="AN398" s="4" t="s">
        <v>16547</v>
      </c>
      <c r="AO398" s="4" t="s">
        <v>16547</v>
      </c>
      <c r="AP398" s="4" t="s">
        <v>16547</v>
      </c>
      <c r="AQ398" s="4" t="s">
        <v>16547</v>
      </c>
      <c r="AR398" s="4" t="s">
        <v>16547</v>
      </c>
      <c r="AS398" s="4" t="s">
        <v>16547</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15830</v>
      </c>
      <c r="B399" s="3" t="s">
        <v>6194</v>
      </c>
      <c r="C399" s="4" t="s">
        <v>6195</v>
      </c>
      <c r="D399" s="4" t="s">
        <v>6196</v>
      </c>
      <c r="E399" s="4" t="s">
        <v>6197</v>
      </c>
      <c r="F399" s="4" t="s">
        <v>6198</v>
      </c>
      <c r="G399" s="4" t="s">
        <v>6199</v>
      </c>
      <c r="H399" s="3" t="s">
        <v>14</v>
      </c>
      <c r="I399" s="4" t="s">
        <v>16</v>
      </c>
      <c r="J399" s="4" t="s">
        <v>6200</v>
      </c>
      <c r="K399" s="5" t="s">
        <v>6201</v>
      </c>
      <c r="L399" s="6">
        <v>1</v>
      </c>
      <c r="M399" s="5" t="s">
        <v>125</v>
      </c>
      <c r="N399" s="90">
        <v>6</v>
      </c>
      <c r="O399" s="5" t="s">
        <v>135</v>
      </c>
      <c r="P399" s="90">
        <v>0</v>
      </c>
      <c r="Q399" s="5" t="s">
        <v>135</v>
      </c>
      <c r="R399" s="90">
        <v>16</v>
      </c>
      <c r="S399" s="4" t="s">
        <v>31</v>
      </c>
      <c r="T399" s="68" t="str">
        <f t="shared" si="6"/>
        <v>16. Paz, justicia e instituciones sólidas</v>
      </c>
      <c r="U399" s="90" t="s">
        <v>497</v>
      </c>
      <c r="V399" s="4" t="s">
        <v>34</v>
      </c>
      <c r="W399" s="90" t="s">
        <v>349</v>
      </c>
      <c r="X399" s="4" t="s">
        <v>269</v>
      </c>
      <c r="Y399" s="90" t="s">
        <v>840</v>
      </c>
      <c r="Z399" s="4" t="s">
        <v>270</v>
      </c>
      <c r="AA399" s="54" t="s">
        <v>16476</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15831</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90" t="s">
        <v>840</v>
      </c>
      <c r="O400" s="4" t="s">
        <v>133</v>
      </c>
      <c r="P400" s="90" t="s">
        <v>349</v>
      </c>
      <c r="Q400" s="4" t="s">
        <v>165</v>
      </c>
      <c r="R400" s="90">
        <v>16</v>
      </c>
      <c r="S400" s="4" t="s">
        <v>31</v>
      </c>
      <c r="T400" s="68" t="str">
        <f t="shared" si="6"/>
        <v>16. Paz, justicia e instituciones sólidas</v>
      </c>
      <c r="U400" s="90" t="s">
        <v>497</v>
      </c>
      <c r="V400" s="4" t="s">
        <v>34</v>
      </c>
      <c r="W400" s="90" t="s">
        <v>3581</v>
      </c>
      <c r="X400" s="4" t="s">
        <v>235</v>
      </c>
      <c r="Y400" s="90" t="s">
        <v>349</v>
      </c>
      <c r="Z400" s="4" t="s">
        <v>236</v>
      </c>
      <c r="AA400" s="54" t="s">
        <v>16475</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15832</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528</v>
      </c>
      <c r="X401" s="4" t="s">
        <v>37</v>
      </c>
      <c r="Y401" s="90"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15833</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90">
        <v>5</v>
      </c>
      <c r="O402" s="4" t="s">
        <v>134</v>
      </c>
      <c r="P402" s="90">
        <v>0</v>
      </c>
      <c r="Q402" s="4" t="s">
        <v>134</v>
      </c>
      <c r="R402" s="90">
        <v>5</v>
      </c>
      <c r="S402" s="4" t="s">
        <v>268</v>
      </c>
      <c r="T402" s="68" t="str">
        <f t="shared" si="6"/>
        <v xml:space="preserve">5. Igualdad de género </v>
      </c>
      <c r="U402" s="90" t="s">
        <v>497</v>
      </c>
      <c r="V402" s="4" t="s">
        <v>34</v>
      </c>
      <c r="W402" s="90" t="s">
        <v>349</v>
      </c>
      <c r="X402" s="4" t="s">
        <v>269</v>
      </c>
      <c r="Y402" s="90" t="s">
        <v>840</v>
      </c>
      <c r="Z402" s="4" t="s">
        <v>270</v>
      </c>
      <c r="AA402" s="54" t="s">
        <v>16476</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15834</v>
      </c>
      <c r="B403" s="3" t="s">
        <v>6194</v>
      </c>
      <c r="C403" s="4" t="s">
        <v>6195</v>
      </c>
      <c r="D403" s="4" t="s">
        <v>6196</v>
      </c>
      <c r="E403" s="4" t="s">
        <v>6197</v>
      </c>
      <c r="F403" s="4" t="s">
        <v>6198</v>
      </c>
      <c r="G403" s="4" t="s">
        <v>6199</v>
      </c>
      <c r="H403" s="3" t="s">
        <v>282</v>
      </c>
      <c r="I403" s="4" t="s">
        <v>283</v>
      </c>
      <c r="J403" s="4" t="s">
        <v>362</v>
      </c>
      <c r="K403" s="5" t="s">
        <v>6251</v>
      </c>
      <c r="L403" s="6">
        <v>1</v>
      </c>
      <c r="M403" s="5" t="s">
        <v>125</v>
      </c>
      <c r="N403" s="90">
        <v>6</v>
      </c>
      <c r="O403" s="5" t="s">
        <v>135</v>
      </c>
      <c r="P403" s="90">
        <v>0</v>
      </c>
      <c r="Q403" s="5" t="s">
        <v>135</v>
      </c>
      <c r="R403" s="90">
        <v>10</v>
      </c>
      <c r="S403" s="4" t="s">
        <v>286</v>
      </c>
      <c r="T403" s="68" t="str">
        <f t="shared" si="6"/>
        <v xml:space="preserve">10. Reducción de las desigualdades </v>
      </c>
      <c r="U403" s="90" t="s">
        <v>497</v>
      </c>
      <c r="V403" s="4" t="s">
        <v>34</v>
      </c>
      <c r="W403" s="90" t="s">
        <v>349</v>
      </c>
      <c r="X403" s="4" t="s">
        <v>269</v>
      </c>
      <c r="Y403" s="90" t="s">
        <v>840</v>
      </c>
      <c r="Z403" s="4" t="s">
        <v>270</v>
      </c>
      <c r="AA403" s="54" t="s">
        <v>16476</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15835</v>
      </c>
      <c r="B404" s="3" t="s">
        <v>6194</v>
      </c>
      <c r="C404" s="4" t="s">
        <v>6195</v>
      </c>
      <c r="D404" s="4" t="s">
        <v>6284</v>
      </c>
      <c r="E404" s="4" t="s">
        <v>6197</v>
      </c>
      <c r="F404" s="4" t="s">
        <v>6198</v>
      </c>
      <c r="G404" s="4" t="s">
        <v>6199</v>
      </c>
      <c r="H404" s="3" t="s">
        <v>345</v>
      </c>
      <c r="I404" s="4" t="s">
        <v>346</v>
      </c>
      <c r="J404" s="4" t="s">
        <v>347</v>
      </c>
      <c r="K404" s="5" t="s">
        <v>6285</v>
      </c>
      <c r="L404" s="6">
        <v>1</v>
      </c>
      <c r="M404" s="5" t="s">
        <v>125</v>
      </c>
      <c r="N404" s="90" t="s">
        <v>351</v>
      </c>
      <c r="O404" s="5" t="s">
        <v>135</v>
      </c>
      <c r="P404" s="90" t="s">
        <v>497</v>
      </c>
      <c r="Q404" s="5" t="s">
        <v>167</v>
      </c>
      <c r="R404" s="90" t="s">
        <v>1593</v>
      </c>
      <c r="S404" s="4" t="s">
        <v>286</v>
      </c>
      <c r="T404" s="68" t="str">
        <f t="shared" si="6"/>
        <v xml:space="preserve">10. Reducción de las desigualdades </v>
      </c>
      <c r="U404" s="90" t="s">
        <v>349</v>
      </c>
      <c r="V404" s="4" t="s">
        <v>350</v>
      </c>
      <c r="W404" s="90" t="s">
        <v>351</v>
      </c>
      <c r="X404" s="4" t="s">
        <v>352</v>
      </c>
      <c r="Y404" s="90"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15836</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90">
        <v>6</v>
      </c>
      <c r="O405" s="4" t="s">
        <v>135</v>
      </c>
      <c r="P405" s="90">
        <v>0</v>
      </c>
      <c r="Q405" s="4" t="s">
        <v>135</v>
      </c>
      <c r="R405" s="90">
        <v>10</v>
      </c>
      <c r="S405" s="4" t="s">
        <v>286</v>
      </c>
      <c r="T405" s="68" t="str">
        <f t="shared" si="6"/>
        <v xml:space="preserve">10. Reducción de las desigualdades </v>
      </c>
      <c r="U405" s="90" t="s">
        <v>497</v>
      </c>
      <c r="V405" s="4" t="s">
        <v>34</v>
      </c>
      <c r="W405" s="90" t="s">
        <v>349</v>
      </c>
      <c r="X405" s="4" t="s">
        <v>269</v>
      </c>
      <c r="Y405" s="90" t="s">
        <v>840</v>
      </c>
      <c r="Z405" s="4" t="s">
        <v>270</v>
      </c>
      <c r="AA405" s="54" t="s">
        <v>16476</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15837</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90" t="s">
        <v>351</v>
      </c>
      <c r="O406" s="4" t="s">
        <v>135</v>
      </c>
      <c r="P406" s="90" t="s">
        <v>353</v>
      </c>
      <c r="Q406" s="4" t="s">
        <v>172</v>
      </c>
      <c r="R406" s="90">
        <v>16</v>
      </c>
      <c r="S406" s="4" t="s">
        <v>31</v>
      </c>
      <c r="T406" s="68" t="str">
        <f t="shared" si="6"/>
        <v>16. Paz, justicia e instituciones sólidas</v>
      </c>
      <c r="U406" s="90" t="s">
        <v>497</v>
      </c>
      <c r="V406" s="4" t="s">
        <v>34</v>
      </c>
      <c r="W406" s="90" t="s">
        <v>3581</v>
      </c>
      <c r="X406" s="4" t="s">
        <v>235</v>
      </c>
      <c r="Y406" s="90"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15838</v>
      </c>
      <c r="B407" s="3" t="s">
        <v>6286</v>
      </c>
      <c r="C407" s="4" t="s">
        <v>6287</v>
      </c>
      <c r="D407" s="4" t="s">
        <v>6288</v>
      </c>
      <c r="E407" s="4" t="s">
        <v>6289</v>
      </c>
      <c r="F407" s="4" t="s">
        <v>6290</v>
      </c>
      <c r="G407" s="4" t="s">
        <v>6291</v>
      </c>
      <c r="H407" s="3" t="s">
        <v>14</v>
      </c>
      <c r="I407" s="4" t="s">
        <v>16</v>
      </c>
      <c r="J407" s="4" t="s">
        <v>6294</v>
      </c>
      <c r="K407" s="5" t="s">
        <v>6321</v>
      </c>
      <c r="L407" s="6">
        <v>1</v>
      </c>
      <c r="M407" s="5" t="s">
        <v>125</v>
      </c>
      <c r="N407" s="90" t="s">
        <v>351</v>
      </c>
      <c r="O407" s="5" t="s">
        <v>135</v>
      </c>
      <c r="P407" s="90" t="s">
        <v>872</v>
      </c>
      <c r="Q407" s="5" t="s">
        <v>135</v>
      </c>
      <c r="R407" s="90">
        <v>16</v>
      </c>
      <c r="S407" s="4" t="s">
        <v>31</v>
      </c>
      <c r="T407" s="68" t="str">
        <f t="shared" si="6"/>
        <v>16. Paz, justicia e instituciones sólidas</v>
      </c>
      <c r="U407" s="90" t="s">
        <v>497</v>
      </c>
      <c r="V407" s="4" t="s">
        <v>34</v>
      </c>
      <c r="W407" s="90" t="s">
        <v>3581</v>
      </c>
      <c r="X407" s="4" t="s">
        <v>235</v>
      </c>
      <c r="Y407" s="90"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15839</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90">
        <v>6</v>
      </c>
      <c r="O408" s="4" t="s">
        <v>135</v>
      </c>
      <c r="P408" s="90">
        <v>0</v>
      </c>
      <c r="Q408" s="4" t="s">
        <v>135</v>
      </c>
      <c r="R408" s="90">
        <v>16</v>
      </c>
      <c r="S408" s="4" t="s">
        <v>31</v>
      </c>
      <c r="T408" s="68" t="str">
        <f t="shared" si="6"/>
        <v>16. Paz, justicia e instituciones sólidas</v>
      </c>
      <c r="U408" s="90" t="s">
        <v>497</v>
      </c>
      <c r="V408" s="4" t="s">
        <v>34</v>
      </c>
      <c r="W408" s="90" t="s">
        <v>349</v>
      </c>
      <c r="X408" s="4" t="s">
        <v>269</v>
      </c>
      <c r="Y408" s="90" t="s">
        <v>840</v>
      </c>
      <c r="Z408" s="4" t="s">
        <v>270</v>
      </c>
      <c r="AA408" s="54" t="s">
        <v>16476</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15840</v>
      </c>
      <c r="B409" s="3" t="s">
        <v>6334</v>
      </c>
      <c r="C409" s="4" t="s">
        <v>6335</v>
      </c>
      <c r="D409" s="4" t="s">
        <v>6336</v>
      </c>
      <c r="E409" s="4" t="s">
        <v>6337</v>
      </c>
      <c r="F409" s="4" t="s">
        <v>6338</v>
      </c>
      <c r="G409" s="4" t="s">
        <v>6339</v>
      </c>
      <c r="H409" s="3" t="s">
        <v>14</v>
      </c>
      <c r="I409" s="4" t="s">
        <v>16</v>
      </c>
      <c r="J409" s="4" t="s">
        <v>6360</v>
      </c>
      <c r="K409" s="5" t="s">
        <v>6361</v>
      </c>
      <c r="L409" s="6">
        <v>1</v>
      </c>
      <c r="M409" s="5" t="s">
        <v>125</v>
      </c>
      <c r="N409" s="90">
        <v>6</v>
      </c>
      <c r="O409" s="5" t="s">
        <v>135</v>
      </c>
      <c r="P409" s="90">
        <v>0</v>
      </c>
      <c r="Q409" s="5" t="s">
        <v>135</v>
      </c>
      <c r="R409" s="90">
        <v>16</v>
      </c>
      <c r="S409" s="4" t="s">
        <v>31</v>
      </c>
      <c r="T409" s="68" t="str">
        <f t="shared" si="6"/>
        <v>16. Paz, justicia e instituciones sólidas</v>
      </c>
      <c r="U409" s="90" t="s">
        <v>497</v>
      </c>
      <c r="V409" s="4" t="s">
        <v>34</v>
      </c>
      <c r="W409" s="90" t="s">
        <v>349</v>
      </c>
      <c r="X409" s="4" t="s">
        <v>269</v>
      </c>
      <c r="Y409" s="90" t="s">
        <v>840</v>
      </c>
      <c r="Z409" s="4" t="s">
        <v>270</v>
      </c>
      <c r="AA409" s="54" t="s">
        <v>16476</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15841</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90" t="s">
        <v>840</v>
      </c>
      <c r="O410" s="4" t="s">
        <v>133</v>
      </c>
      <c r="P410" s="90" t="s">
        <v>349</v>
      </c>
      <c r="Q410" s="4" t="s">
        <v>165</v>
      </c>
      <c r="R410" s="90">
        <v>16</v>
      </c>
      <c r="S410" s="4" t="s">
        <v>31</v>
      </c>
      <c r="T410" s="68" t="str">
        <f t="shared" si="6"/>
        <v>16. Paz, justicia e instituciones sólidas</v>
      </c>
      <c r="U410" s="90" t="s">
        <v>497</v>
      </c>
      <c r="V410" s="4" t="s">
        <v>34</v>
      </c>
      <c r="W410" s="90" t="s">
        <v>3581</v>
      </c>
      <c r="X410" s="4" t="s">
        <v>235</v>
      </c>
      <c r="Y410" s="90" t="s">
        <v>349</v>
      </c>
      <c r="Z410" s="4" t="s">
        <v>236</v>
      </c>
      <c r="AA410" s="54" t="s">
        <v>16475</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15842</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90" t="s">
        <v>351</v>
      </c>
      <c r="O411" s="5" t="s">
        <v>135</v>
      </c>
      <c r="P411" s="90" t="s">
        <v>872</v>
      </c>
      <c r="Q411" s="5" t="s">
        <v>135</v>
      </c>
      <c r="R411" s="90">
        <v>16</v>
      </c>
      <c r="S411" s="4" t="s">
        <v>31</v>
      </c>
      <c r="T411" s="68" t="str">
        <f t="shared" si="6"/>
        <v>16. Paz, justicia e instituciones sólidas</v>
      </c>
      <c r="U411" s="90" t="s">
        <v>497</v>
      </c>
      <c r="V411" s="4" t="s">
        <v>34</v>
      </c>
      <c r="W411" s="90" t="s">
        <v>528</v>
      </c>
      <c r="X411" s="4" t="s">
        <v>37</v>
      </c>
      <c r="Y411" s="90"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15843</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90">
        <v>5</v>
      </c>
      <c r="O412" s="4" t="s">
        <v>134</v>
      </c>
      <c r="P412" s="90">
        <v>0</v>
      </c>
      <c r="Q412" s="4" t="s">
        <v>134</v>
      </c>
      <c r="R412" s="90">
        <v>5</v>
      </c>
      <c r="S412" s="4" t="s">
        <v>268</v>
      </c>
      <c r="T412" s="68" t="str">
        <f t="shared" si="6"/>
        <v xml:space="preserve">5. Igualdad de género </v>
      </c>
      <c r="U412" s="90" t="s">
        <v>497</v>
      </c>
      <c r="V412" s="4" t="s">
        <v>34</v>
      </c>
      <c r="W412" s="90" t="s">
        <v>349</v>
      </c>
      <c r="X412" s="4" t="s">
        <v>269</v>
      </c>
      <c r="Y412" s="90" t="s">
        <v>840</v>
      </c>
      <c r="Z412" s="4" t="s">
        <v>270</v>
      </c>
      <c r="AA412" s="54" t="s">
        <v>16476</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15844</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90">
        <v>6</v>
      </c>
      <c r="O413" s="5" t="s">
        <v>135</v>
      </c>
      <c r="P413" s="90">
        <v>0</v>
      </c>
      <c r="Q413" s="5" t="s">
        <v>135</v>
      </c>
      <c r="R413" s="90">
        <v>10</v>
      </c>
      <c r="S413" s="4" t="s">
        <v>286</v>
      </c>
      <c r="T413" s="68" t="str">
        <f t="shared" si="6"/>
        <v xml:space="preserve">10. Reducción de las desigualdades </v>
      </c>
      <c r="U413" s="90" t="s">
        <v>497</v>
      </c>
      <c r="V413" s="4" t="s">
        <v>34</v>
      </c>
      <c r="W413" s="90" t="s">
        <v>349</v>
      </c>
      <c r="X413" s="4" t="s">
        <v>269</v>
      </c>
      <c r="Y413" s="90" t="s">
        <v>840</v>
      </c>
      <c r="Z413" s="4" t="s">
        <v>270</v>
      </c>
      <c r="AA413" s="54" t="s">
        <v>16476</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15845</v>
      </c>
      <c r="B414" s="3" t="s">
        <v>6334</v>
      </c>
      <c r="C414" s="4" t="s">
        <v>6335</v>
      </c>
      <c r="D414" s="4" t="s">
        <v>6419</v>
      </c>
      <c r="E414" s="4" t="s">
        <v>6337</v>
      </c>
      <c r="F414" s="4" t="s">
        <v>6338</v>
      </c>
      <c r="G414" s="4" t="s">
        <v>6339</v>
      </c>
      <c r="H414" s="3" t="s">
        <v>345</v>
      </c>
      <c r="I414" s="4" t="s">
        <v>346</v>
      </c>
      <c r="J414" s="4" t="s">
        <v>347</v>
      </c>
      <c r="K414" s="5" t="s">
        <v>6420</v>
      </c>
      <c r="L414" s="6">
        <v>1</v>
      </c>
      <c r="M414" s="5" t="s">
        <v>125</v>
      </c>
      <c r="N414" s="90" t="s">
        <v>351</v>
      </c>
      <c r="O414" s="4" t="s">
        <v>135</v>
      </c>
      <c r="P414" s="90" t="s">
        <v>497</v>
      </c>
      <c r="Q414" s="4" t="s">
        <v>167</v>
      </c>
      <c r="R414" s="90" t="s">
        <v>1593</v>
      </c>
      <c r="S414" s="4" t="s">
        <v>286</v>
      </c>
      <c r="T414" s="68" t="str">
        <f t="shared" si="6"/>
        <v xml:space="preserve">10. Reducción de las desigualdades </v>
      </c>
      <c r="U414" s="90" t="s">
        <v>349</v>
      </c>
      <c r="V414" s="4" t="s">
        <v>350</v>
      </c>
      <c r="W414" s="90" t="s">
        <v>351</v>
      </c>
      <c r="X414" s="4" t="s">
        <v>352</v>
      </c>
      <c r="Y414" s="90"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15846</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90">
        <v>2</v>
      </c>
      <c r="O415" s="5" t="s">
        <v>25</v>
      </c>
      <c r="P415" s="90">
        <v>1</v>
      </c>
      <c r="Q415" s="5" t="s">
        <v>28</v>
      </c>
      <c r="R415" s="90">
        <v>11</v>
      </c>
      <c r="S415" s="4" t="s">
        <v>631</v>
      </c>
      <c r="T415" s="68" t="str">
        <f t="shared" si="6"/>
        <v>11. Ciudades y comunidades sostenibles</v>
      </c>
      <c r="U415" s="90" t="s">
        <v>349</v>
      </c>
      <c r="V415" s="4" t="s">
        <v>350</v>
      </c>
      <c r="W415" s="90" t="s">
        <v>349</v>
      </c>
      <c r="X415" s="4" t="s">
        <v>783</v>
      </c>
      <c r="Y415" s="90" t="s">
        <v>497</v>
      </c>
      <c r="Z415" s="4" t="s">
        <v>784</v>
      </c>
      <c r="AA415" s="54" t="s">
        <v>16482</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15847</v>
      </c>
      <c r="B416" s="3" t="s">
        <v>6421</v>
      </c>
      <c r="C416" s="4" t="s">
        <v>6422</v>
      </c>
      <c r="D416" s="4" t="s">
        <v>6423</v>
      </c>
      <c r="E416" s="4" t="s">
        <v>6424</v>
      </c>
      <c r="F416" s="4" t="s">
        <v>6425</v>
      </c>
      <c r="G416" s="4" t="s">
        <v>5926</v>
      </c>
      <c r="H416" s="3" t="s">
        <v>14</v>
      </c>
      <c r="I416" s="4" t="s">
        <v>16</v>
      </c>
      <c r="J416" s="4" t="s">
        <v>6456</v>
      </c>
      <c r="K416" s="5" t="s">
        <v>6457</v>
      </c>
      <c r="L416" s="6">
        <v>2</v>
      </c>
      <c r="M416" s="5" t="s">
        <v>22</v>
      </c>
      <c r="N416" s="90">
        <v>2</v>
      </c>
      <c r="O416" s="4" t="s">
        <v>25</v>
      </c>
      <c r="P416" s="90">
        <v>1</v>
      </c>
      <c r="Q416" s="4" t="s">
        <v>28</v>
      </c>
      <c r="R416" s="90" t="s">
        <v>6185</v>
      </c>
      <c r="S416" s="4" t="s">
        <v>631</v>
      </c>
      <c r="T416" s="68" t="str">
        <f t="shared" si="6"/>
        <v>11. Ciudades y comunidades sostenibles</v>
      </c>
      <c r="U416" s="90" t="s">
        <v>349</v>
      </c>
      <c r="V416" s="4" t="s">
        <v>350</v>
      </c>
      <c r="W416" s="90" t="s">
        <v>349</v>
      </c>
      <c r="X416" s="4" t="s">
        <v>783</v>
      </c>
      <c r="Y416" s="90" t="s">
        <v>497</v>
      </c>
      <c r="Z416" s="4" t="s">
        <v>784</v>
      </c>
      <c r="AA416" s="54" t="s">
        <v>16482</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15848</v>
      </c>
      <c r="B417" s="3" t="s">
        <v>6421</v>
      </c>
      <c r="C417" s="4" t="s">
        <v>6422</v>
      </c>
      <c r="D417" s="4" t="s">
        <v>6423</v>
      </c>
      <c r="E417" s="4" t="s">
        <v>6424</v>
      </c>
      <c r="F417" s="4" t="s">
        <v>6425</v>
      </c>
      <c r="G417" s="4" t="s">
        <v>5926</v>
      </c>
      <c r="H417" s="3" t="s">
        <v>231</v>
      </c>
      <c r="I417" s="4" t="s">
        <v>232</v>
      </c>
      <c r="J417" s="4" t="s">
        <v>6471</v>
      </c>
      <c r="K417" s="5" t="s">
        <v>6472</v>
      </c>
      <c r="L417" s="6">
        <v>2</v>
      </c>
      <c r="M417" s="5" t="s">
        <v>22</v>
      </c>
      <c r="N417" s="90" t="s">
        <v>349</v>
      </c>
      <c r="O417" s="5" t="s">
        <v>25</v>
      </c>
      <c r="P417" s="90" t="s">
        <v>497</v>
      </c>
      <c r="Q417" s="5" t="s">
        <v>28</v>
      </c>
      <c r="R417" s="90">
        <v>16</v>
      </c>
      <c r="S417" s="4" t="s">
        <v>31</v>
      </c>
      <c r="T417" s="68" t="str">
        <f t="shared" si="6"/>
        <v>16. Paz, justicia e instituciones sólidas</v>
      </c>
      <c r="U417" s="90" t="s">
        <v>497</v>
      </c>
      <c r="V417" s="4" t="s">
        <v>34</v>
      </c>
      <c r="W417" s="90" t="s">
        <v>3581</v>
      </c>
      <c r="X417" s="4" t="s">
        <v>235</v>
      </c>
      <c r="Y417" s="90" t="s">
        <v>349</v>
      </c>
      <c r="Z417" s="4" t="s">
        <v>236</v>
      </c>
      <c r="AA417" s="54" t="s">
        <v>16475</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15849</v>
      </c>
      <c r="B418" s="3" t="s">
        <v>6421</v>
      </c>
      <c r="C418" s="4" t="s">
        <v>6422</v>
      </c>
      <c r="D418" s="4" t="s">
        <v>6423</v>
      </c>
      <c r="E418" s="4" t="s">
        <v>6424</v>
      </c>
      <c r="F418" s="4" t="s">
        <v>6425</v>
      </c>
      <c r="G418" s="4" t="s">
        <v>5926</v>
      </c>
      <c r="H418" s="3" t="s">
        <v>248</v>
      </c>
      <c r="I418" s="4" t="s">
        <v>249</v>
      </c>
      <c r="J418" s="4" t="s">
        <v>6485</v>
      </c>
      <c r="K418" s="5" t="s">
        <v>6486</v>
      </c>
      <c r="L418" s="6">
        <v>2</v>
      </c>
      <c r="M418" s="5" t="s">
        <v>22</v>
      </c>
      <c r="N418" s="90" t="s">
        <v>349</v>
      </c>
      <c r="O418" s="4" t="s">
        <v>25</v>
      </c>
      <c r="P418" s="90" t="s">
        <v>497</v>
      </c>
      <c r="Q418" s="4" t="s">
        <v>28</v>
      </c>
      <c r="R418" s="90">
        <v>16</v>
      </c>
      <c r="S418" s="4" t="s">
        <v>31</v>
      </c>
      <c r="T418" s="68" t="str">
        <f t="shared" si="6"/>
        <v>16. Paz, justicia e instituciones sólidas</v>
      </c>
      <c r="U418" s="90" t="s">
        <v>497</v>
      </c>
      <c r="V418" s="4" t="s">
        <v>34</v>
      </c>
      <c r="W418" s="90" t="s">
        <v>528</v>
      </c>
      <c r="X418" s="4" t="s">
        <v>37</v>
      </c>
      <c r="Y418" s="90"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15850</v>
      </c>
      <c r="B419" s="3" t="s">
        <v>6421</v>
      </c>
      <c r="C419" s="4" t="s">
        <v>6422</v>
      </c>
      <c r="D419" s="4" t="s">
        <v>6423</v>
      </c>
      <c r="E419" s="4" t="s">
        <v>6424</v>
      </c>
      <c r="F419" s="4" t="s">
        <v>6425</v>
      </c>
      <c r="G419" s="4" t="s">
        <v>5926</v>
      </c>
      <c r="H419" s="3" t="s">
        <v>263</v>
      </c>
      <c r="I419" s="4" t="s">
        <v>264</v>
      </c>
      <c r="J419" s="4" t="s">
        <v>6498</v>
      </c>
      <c r="K419" s="5" t="s">
        <v>6499</v>
      </c>
      <c r="L419" s="6">
        <v>2</v>
      </c>
      <c r="M419" s="5" t="s">
        <v>22</v>
      </c>
      <c r="N419" s="90" t="s">
        <v>349</v>
      </c>
      <c r="O419" s="5" t="s">
        <v>25</v>
      </c>
      <c r="P419" s="90" t="s">
        <v>497</v>
      </c>
      <c r="Q419" s="5" t="s">
        <v>28</v>
      </c>
      <c r="R419" s="90">
        <v>5</v>
      </c>
      <c r="S419" s="4" t="s">
        <v>268</v>
      </c>
      <c r="T419" s="68" t="str">
        <f t="shared" si="6"/>
        <v xml:space="preserve">5. Igualdad de género </v>
      </c>
      <c r="U419" s="90" t="s">
        <v>497</v>
      </c>
      <c r="V419" s="4" t="s">
        <v>34</v>
      </c>
      <c r="W419" s="90" t="s">
        <v>349</v>
      </c>
      <c r="X419" s="4" t="s">
        <v>269</v>
      </c>
      <c r="Y419" s="90" t="s">
        <v>840</v>
      </c>
      <c r="Z419" s="4" t="s">
        <v>270</v>
      </c>
      <c r="AA419" s="54" t="s">
        <v>16476</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15851</v>
      </c>
      <c r="B420" s="3" t="s">
        <v>6421</v>
      </c>
      <c r="C420" s="4" t="s">
        <v>6422</v>
      </c>
      <c r="D420" s="4" t="s">
        <v>6423</v>
      </c>
      <c r="E420" s="4" t="s">
        <v>6424</v>
      </c>
      <c r="F420" s="4" t="s">
        <v>6425</v>
      </c>
      <c r="G420" s="4" t="s">
        <v>5926</v>
      </c>
      <c r="H420" s="3" t="s">
        <v>282</v>
      </c>
      <c r="I420" s="4" t="s">
        <v>283</v>
      </c>
      <c r="J420" s="4" t="s">
        <v>6511</v>
      </c>
      <c r="K420" s="5" t="s">
        <v>6512</v>
      </c>
      <c r="L420" s="6">
        <v>2</v>
      </c>
      <c r="M420" s="5" t="s">
        <v>22</v>
      </c>
      <c r="N420" s="90" t="s">
        <v>349</v>
      </c>
      <c r="O420" s="4" t="s">
        <v>25</v>
      </c>
      <c r="P420" s="90" t="s">
        <v>497</v>
      </c>
      <c r="Q420" s="4" t="s">
        <v>28</v>
      </c>
      <c r="R420" s="90">
        <v>10</v>
      </c>
      <c r="S420" s="4" t="s">
        <v>286</v>
      </c>
      <c r="T420" s="68" t="str">
        <f t="shared" si="6"/>
        <v xml:space="preserve">10. Reducción de las desigualdades </v>
      </c>
      <c r="U420" s="90" t="s">
        <v>497</v>
      </c>
      <c r="V420" s="4" t="s">
        <v>34</v>
      </c>
      <c r="W420" s="90" t="s">
        <v>349</v>
      </c>
      <c r="X420" s="4" t="s">
        <v>269</v>
      </c>
      <c r="Y420" s="90" t="s">
        <v>840</v>
      </c>
      <c r="Z420" s="4" t="s">
        <v>270</v>
      </c>
      <c r="AA420" s="54" t="s">
        <v>16476</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15852</v>
      </c>
      <c r="B421" s="3" t="s">
        <v>6421</v>
      </c>
      <c r="C421" s="4" t="s">
        <v>6422</v>
      </c>
      <c r="D421" s="4" t="s">
        <v>6541</v>
      </c>
      <c r="E421" s="4" t="s">
        <v>6424</v>
      </c>
      <c r="F421" s="4" t="s">
        <v>6425</v>
      </c>
      <c r="G421" s="4" t="s">
        <v>5926</v>
      </c>
      <c r="H421" s="3" t="s">
        <v>345</v>
      </c>
      <c r="I421" s="4" t="s">
        <v>346</v>
      </c>
      <c r="J421" s="4" t="s">
        <v>347</v>
      </c>
      <c r="K421" s="5" t="s">
        <v>6542</v>
      </c>
      <c r="L421" s="6">
        <v>2</v>
      </c>
      <c r="M421" s="5" t="s">
        <v>22</v>
      </c>
      <c r="N421" s="90" t="s">
        <v>349</v>
      </c>
      <c r="O421" s="4" t="s">
        <v>25</v>
      </c>
      <c r="P421" s="90" t="s">
        <v>497</v>
      </c>
      <c r="Q421" s="4" t="s">
        <v>28</v>
      </c>
      <c r="R421" s="90" t="s">
        <v>1593</v>
      </c>
      <c r="S421" s="4" t="s">
        <v>286</v>
      </c>
      <c r="T421" s="68" t="str">
        <f t="shared" si="6"/>
        <v xml:space="preserve">10. Reducción de las desigualdades </v>
      </c>
      <c r="U421" s="90" t="s">
        <v>349</v>
      </c>
      <c r="V421" s="4" t="s">
        <v>350</v>
      </c>
      <c r="W421" s="90" t="s">
        <v>351</v>
      </c>
      <c r="X421" s="4" t="s">
        <v>352</v>
      </c>
      <c r="Y421" s="90"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15853</v>
      </c>
      <c r="B422" s="3" t="s">
        <v>6421</v>
      </c>
      <c r="C422" s="4" t="s">
        <v>6422</v>
      </c>
      <c r="D422" s="4" t="s">
        <v>6423</v>
      </c>
      <c r="E422" s="4" t="s">
        <v>6424</v>
      </c>
      <c r="F422" s="4" t="s">
        <v>6425</v>
      </c>
      <c r="G422" s="4" t="s">
        <v>5926</v>
      </c>
      <c r="H422" s="3" t="s">
        <v>779</v>
      </c>
      <c r="I422" s="4" t="s">
        <v>780</v>
      </c>
      <c r="J422" s="4" t="s">
        <v>6521</v>
      </c>
      <c r="K422" s="5" t="s">
        <v>6522</v>
      </c>
      <c r="L422" s="6">
        <v>2</v>
      </c>
      <c r="M422" s="5" t="s">
        <v>22</v>
      </c>
      <c r="N422" s="90">
        <v>2</v>
      </c>
      <c r="O422" s="5" t="s">
        <v>25</v>
      </c>
      <c r="P422" s="90">
        <v>1</v>
      </c>
      <c r="Q422" s="5" t="s">
        <v>28</v>
      </c>
      <c r="R422" s="90">
        <v>11</v>
      </c>
      <c r="S422" s="4" t="s">
        <v>631</v>
      </c>
      <c r="T422" s="68" t="str">
        <f t="shared" si="6"/>
        <v>11. Ciudades y comunidades sostenibles</v>
      </c>
      <c r="U422" s="90" t="s">
        <v>349</v>
      </c>
      <c r="V422" s="4" t="s">
        <v>350</v>
      </c>
      <c r="W422" s="90" t="s">
        <v>349</v>
      </c>
      <c r="X422" s="4" t="s">
        <v>783</v>
      </c>
      <c r="Y422" s="90" t="s">
        <v>497</v>
      </c>
      <c r="Z422" s="4" t="s">
        <v>784</v>
      </c>
      <c r="AA422" s="54" t="s">
        <v>16482</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15854</v>
      </c>
      <c r="B423" s="3" t="s">
        <v>6543</v>
      </c>
      <c r="C423" s="4" t="s">
        <v>6544</v>
      </c>
      <c r="D423" s="4" t="s">
        <v>6545</v>
      </c>
      <c r="E423" s="4" t="s">
        <v>6546</v>
      </c>
      <c r="F423" s="4" t="s">
        <v>6547</v>
      </c>
      <c r="G423" s="4" t="s">
        <v>6548</v>
      </c>
      <c r="H423" s="3" t="s">
        <v>14</v>
      </c>
      <c r="I423" s="4" t="s">
        <v>16</v>
      </c>
      <c r="J423" s="4" t="s">
        <v>6549</v>
      </c>
      <c r="K423" s="5" t="s">
        <v>6550</v>
      </c>
      <c r="L423" s="6">
        <v>1</v>
      </c>
      <c r="M423" s="5" t="s">
        <v>125</v>
      </c>
      <c r="N423" s="90">
        <v>4</v>
      </c>
      <c r="O423" s="5" t="s">
        <v>133</v>
      </c>
      <c r="P423" s="90">
        <v>2</v>
      </c>
      <c r="Q423" s="5" t="s">
        <v>165</v>
      </c>
      <c r="R423" s="90" t="s">
        <v>6185</v>
      </c>
      <c r="S423" s="4" t="s">
        <v>631</v>
      </c>
      <c r="T423" s="68" t="str">
        <f t="shared" si="6"/>
        <v>11. Ciudades y comunidades sostenibles</v>
      </c>
      <c r="U423" s="90" t="s">
        <v>349</v>
      </c>
      <c r="V423" s="4" t="s">
        <v>350</v>
      </c>
      <c r="W423" s="90" t="s">
        <v>349</v>
      </c>
      <c r="X423" s="4" t="s">
        <v>783</v>
      </c>
      <c r="Y423" s="90" t="s">
        <v>498</v>
      </c>
      <c r="Z423" s="4" t="s">
        <v>6551</v>
      </c>
      <c r="AA423" s="54" t="s">
        <v>16511</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16553</v>
      </c>
      <c r="B424" s="3" t="s">
        <v>6543</v>
      </c>
      <c r="C424" s="4" t="s">
        <v>6544</v>
      </c>
      <c r="D424" s="4" t="s">
        <v>6545</v>
      </c>
      <c r="E424" s="4" t="s">
        <v>6546</v>
      </c>
      <c r="F424" s="4" t="s">
        <v>6547</v>
      </c>
      <c r="G424" s="4" t="s">
        <v>6548</v>
      </c>
      <c r="H424" s="3" t="s">
        <v>7662</v>
      </c>
      <c r="I424" s="4" t="s">
        <v>16554</v>
      </c>
      <c r="J424" s="4" t="s">
        <v>16547</v>
      </c>
      <c r="K424" s="5" t="s">
        <v>16555</v>
      </c>
      <c r="L424" s="6">
        <v>1</v>
      </c>
      <c r="M424" s="5" t="s">
        <v>125</v>
      </c>
      <c r="N424" s="90">
        <v>4</v>
      </c>
      <c r="O424" s="5" t="s">
        <v>133</v>
      </c>
      <c r="P424" s="90">
        <v>2</v>
      </c>
      <c r="Q424" s="5" t="s">
        <v>165</v>
      </c>
      <c r="R424" s="90">
        <v>11</v>
      </c>
      <c r="S424" s="4" t="s">
        <v>631</v>
      </c>
      <c r="T424" s="68" t="str">
        <f t="shared" si="6"/>
        <v>11. Ciudades y comunidades sostenibles</v>
      </c>
      <c r="U424" s="90">
        <v>2</v>
      </c>
      <c r="V424" s="4" t="s">
        <v>350</v>
      </c>
      <c r="W424" s="90">
        <v>2</v>
      </c>
      <c r="X424" s="4" t="s">
        <v>783</v>
      </c>
      <c r="Y424" s="90">
        <v>5</v>
      </c>
      <c r="Z424" s="4" t="s">
        <v>6551</v>
      </c>
      <c r="AA424" s="54" t="s">
        <v>16511</v>
      </c>
      <c r="AB424" s="3" t="s">
        <v>6625</v>
      </c>
      <c r="AC424" s="4" t="s">
        <v>6626</v>
      </c>
      <c r="AD424" s="4" t="s">
        <v>16547</v>
      </c>
      <c r="AE424" s="4" t="s">
        <v>16547</v>
      </c>
      <c r="AF424" s="4" t="s">
        <v>16547</v>
      </c>
      <c r="AG424" s="4" t="s">
        <v>16547</v>
      </c>
      <c r="AH424" s="3" t="s">
        <v>16547</v>
      </c>
      <c r="AI424" s="4" t="s">
        <v>16556</v>
      </c>
      <c r="AJ424" s="4" t="s">
        <v>16547</v>
      </c>
      <c r="AK424" s="4" t="s">
        <v>16547</v>
      </c>
      <c r="AL424" s="4" t="s">
        <v>16547</v>
      </c>
      <c r="AM424" s="3" t="s">
        <v>16547</v>
      </c>
      <c r="AN424" s="3" t="s">
        <v>16547</v>
      </c>
      <c r="AO424" s="3" t="s">
        <v>16547</v>
      </c>
      <c r="AP424" s="3" t="s">
        <v>16547</v>
      </c>
      <c r="AQ424" s="3" t="s">
        <v>16547</v>
      </c>
      <c r="AR424" s="5" t="s">
        <v>16547</v>
      </c>
      <c r="AS424" s="5" t="s">
        <v>16547</v>
      </c>
      <c r="AT424" s="4" t="s">
        <v>16547</v>
      </c>
      <c r="AU424" s="4" t="s">
        <v>16547</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15855</v>
      </c>
      <c r="B425" s="3" t="s">
        <v>6543</v>
      </c>
      <c r="C425" s="4" t="s">
        <v>6544</v>
      </c>
      <c r="D425" s="4" t="s">
        <v>6545</v>
      </c>
      <c r="E425" s="4" t="s">
        <v>6546</v>
      </c>
      <c r="F425" s="4" t="s">
        <v>6547</v>
      </c>
      <c r="G425" s="4" t="s">
        <v>6548</v>
      </c>
      <c r="H425" s="3" t="s">
        <v>231</v>
      </c>
      <c r="I425" s="4" t="s">
        <v>232</v>
      </c>
      <c r="J425" s="4" t="s">
        <v>362</v>
      </c>
      <c r="K425" s="5" t="s">
        <v>6564</v>
      </c>
      <c r="L425" s="6">
        <v>1</v>
      </c>
      <c r="M425" s="5" t="s">
        <v>125</v>
      </c>
      <c r="N425" s="90" t="s">
        <v>840</v>
      </c>
      <c r="O425" s="4" t="s">
        <v>133</v>
      </c>
      <c r="P425" s="90" t="s">
        <v>349</v>
      </c>
      <c r="Q425" s="4" t="s">
        <v>165</v>
      </c>
      <c r="R425" s="90">
        <v>16</v>
      </c>
      <c r="S425" s="4" t="s">
        <v>31</v>
      </c>
      <c r="T425" s="68" t="str">
        <f t="shared" si="6"/>
        <v>16. Paz, justicia e instituciones sólidas</v>
      </c>
      <c r="U425" s="90" t="s">
        <v>497</v>
      </c>
      <c r="V425" s="4" t="s">
        <v>34</v>
      </c>
      <c r="W425" s="90" t="s">
        <v>3581</v>
      </c>
      <c r="X425" s="4" t="s">
        <v>235</v>
      </c>
      <c r="Y425" s="90" t="s">
        <v>349</v>
      </c>
      <c r="Z425" s="4" t="s">
        <v>236</v>
      </c>
      <c r="AA425" s="54" t="s">
        <v>16475</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15856</v>
      </c>
      <c r="B426" s="3" t="s">
        <v>6543</v>
      </c>
      <c r="C426" s="4" t="s">
        <v>6544</v>
      </c>
      <c r="D426" s="4" t="s">
        <v>6545</v>
      </c>
      <c r="E426" s="4" t="s">
        <v>6546</v>
      </c>
      <c r="F426" s="4" t="s">
        <v>6547</v>
      </c>
      <c r="G426" s="4" t="s">
        <v>6548</v>
      </c>
      <c r="H426" s="3" t="s">
        <v>248</v>
      </c>
      <c r="I426" s="4" t="s">
        <v>249</v>
      </c>
      <c r="J426" s="4" t="s">
        <v>362</v>
      </c>
      <c r="K426" s="5" t="s">
        <v>6576</v>
      </c>
      <c r="L426" s="6">
        <v>1</v>
      </c>
      <c r="M426" s="5" t="s">
        <v>125</v>
      </c>
      <c r="N426" s="90" t="s">
        <v>351</v>
      </c>
      <c r="O426" s="5" t="s">
        <v>135</v>
      </c>
      <c r="P426" s="90" t="s">
        <v>872</v>
      </c>
      <c r="Q426" s="5" t="s">
        <v>135</v>
      </c>
      <c r="R426" s="90">
        <v>16</v>
      </c>
      <c r="S426" s="4" t="s">
        <v>31</v>
      </c>
      <c r="T426" s="68" t="str">
        <f t="shared" si="6"/>
        <v>16. Paz, justicia e instituciones sólidas</v>
      </c>
      <c r="U426" s="90" t="s">
        <v>497</v>
      </c>
      <c r="V426" s="4" t="s">
        <v>34</v>
      </c>
      <c r="W426" s="90" t="s">
        <v>528</v>
      </c>
      <c r="X426" s="4" t="s">
        <v>37</v>
      </c>
      <c r="Y426" s="90"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15857</v>
      </c>
      <c r="B427" s="3" t="s">
        <v>6543</v>
      </c>
      <c r="C427" s="4" t="s">
        <v>6544</v>
      </c>
      <c r="D427" s="4" t="s">
        <v>6545</v>
      </c>
      <c r="E427" s="4" t="s">
        <v>6546</v>
      </c>
      <c r="F427" s="4" t="s">
        <v>6547</v>
      </c>
      <c r="G427" s="4" t="s">
        <v>6548</v>
      </c>
      <c r="H427" s="3" t="s">
        <v>263</v>
      </c>
      <c r="I427" s="4" t="s">
        <v>264</v>
      </c>
      <c r="J427" s="4" t="s">
        <v>362</v>
      </c>
      <c r="K427" s="5" t="s">
        <v>6589</v>
      </c>
      <c r="L427" s="6">
        <v>1</v>
      </c>
      <c r="M427" s="5" t="s">
        <v>125</v>
      </c>
      <c r="N427" s="90">
        <v>5</v>
      </c>
      <c r="O427" s="4" t="s">
        <v>134</v>
      </c>
      <c r="P427" s="90">
        <v>0</v>
      </c>
      <c r="Q427" s="4" t="s">
        <v>134</v>
      </c>
      <c r="R427" s="90">
        <v>5</v>
      </c>
      <c r="S427" s="4" t="s">
        <v>268</v>
      </c>
      <c r="T427" s="68" t="str">
        <f t="shared" si="6"/>
        <v xml:space="preserve">5. Igualdad de género </v>
      </c>
      <c r="U427" s="90" t="s">
        <v>497</v>
      </c>
      <c r="V427" s="4" t="s">
        <v>34</v>
      </c>
      <c r="W427" s="90" t="s">
        <v>349</v>
      </c>
      <c r="X427" s="4" t="s">
        <v>269</v>
      </c>
      <c r="Y427" s="90" t="s">
        <v>840</v>
      </c>
      <c r="Z427" s="4" t="s">
        <v>270</v>
      </c>
      <c r="AA427" s="54" t="s">
        <v>16476</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15858</v>
      </c>
      <c r="B428" s="3" t="s">
        <v>6543</v>
      </c>
      <c r="C428" s="4" t="s">
        <v>6544</v>
      </c>
      <c r="D428" s="4" t="s">
        <v>6545</v>
      </c>
      <c r="E428" s="4" t="s">
        <v>6546</v>
      </c>
      <c r="F428" s="4" t="s">
        <v>6547</v>
      </c>
      <c r="G428" s="4" t="s">
        <v>6548</v>
      </c>
      <c r="H428" s="3" t="s">
        <v>282</v>
      </c>
      <c r="I428" s="4" t="s">
        <v>283</v>
      </c>
      <c r="J428" s="4" t="s">
        <v>362</v>
      </c>
      <c r="K428" s="5" t="s">
        <v>6598</v>
      </c>
      <c r="L428" s="6">
        <v>1</v>
      </c>
      <c r="M428" s="5" t="s">
        <v>125</v>
      </c>
      <c r="N428" s="90">
        <v>6</v>
      </c>
      <c r="O428" s="5" t="s">
        <v>135</v>
      </c>
      <c r="P428" s="90">
        <v>0</v>
      </c>
      <c r="Q428" s="5" t="s">
        <v>135</v>
      </c>
      <c r="R428" s="90">
        <v>10</v>
      </c>
      <c r="S428" s="4" t="s">
        <v>286</v>
      </c>
      <c r="T428" s="68" t="str">
        <f t="shared" si="6"/>
        <v xml:space="preserve">10. Reducción de las desigualdades </v>
      </c>
      <c r="U428" s="90" t="s">
        <v>497</v>
      </c>
      <c r="V428" s="4" t="s">
        <v>34</v>
      </c>
      <c r="W428" s="90" t="s">
        <v>349</v>
      </c>
      <c r="X428" s="4" t="s">
        <v>269</v>
      </c>
      <c r="Y428" s="90" t="s">
        <v>840</v>
      </c>
      <c r="Z428" s="4" t="s">
        <v>270</v>
      </c>
      <c r="AA428" s="54" t="s">
        <v>16476</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15859</v>
      </c>
      <c r="B429" s="3" t="s">
        <v>6543</v>
      </c>
      <c r="C429" s="4" t="s">
        <v>6544</v>
      </c>
      <c r="D429" s="4" t="s">
        <v>6652</v>
      </c>
      <c r="E429" s="4" t="s">
        <v>6546</v>
      </c>
      <c r="F429" s="4" t="s">
        <v>6547</v>
      </c>
      <c r="G429" s="4" t="s">
        <v>6548</v>
      </c>
      <c r="H429" s="3" t="s">
        <v>345</v>
      </c>
      <c r="I429" s="4" t="s">
        <v>346</v>
      </c>
      <c r="J429" s="4" t="s">
        <v>347</v>
      </c>
      <c r="K429" s="5" t="s">
        <v>6653</v>
      </c>
      <c r="L429" s="6">
        <v>1</v>
      </c>
      <c r="M429" s="5" t="s">
        <v>125</v>
      </c>
      <c r="N429" s="90" t="s">
        <v>351</v>
      </c>
      <c r="O429" s="5" t="s">
        <v>135</v>
      </c>
      <c r="P429" s="90" t="s">
        <v>497</v>
      </c>
      <c r="Q429" s="5" t="s">
        <v>167</v>
      </c>
      <c r="R429" s="90" t="s">
        <v>1593</v>
      </c>
      <c r="S429" s="4" t="s">
        <v>286</v>
      </c>
      <c r="T429" s="68" t="str">
        <f t="shared" si="6"/>
        <v xml:space="preserve">10. Reducción de las desigualdades </v>
      </c>
      <c r="U429" s="90" t="s">
        <v>349</v>
      </c>
      <c r="V429" s="4" t="s">
        <v>350</v>
      </c>
      <c r="W429" s="90" t="s">
        <v>351</v>
      </c>
      <c r="X429" s="4" t="s">
        <v>352</v>
      </c>
      <c r="Y429" s="90"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15860</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90">
        <v>4</v>
      </c>
      <c r="O430" s="4" t="s">
        <v>133</v>
      </c>
      <c r="P430" s="90">
        <v>2</v>
      </c>
      <c r="Q430" s="4" t="s">
        <v>165</v>
      </c>
      <c r="R430" s="90">
        <v>11</v>
      </c>
      <c r="S430" s="4" t="s">
        <v>631</v>
      </c>
      <c r="T430" s="68" t="str">
        <f t="shared" si="6"/>
        <v>11. Ciudades y comunidades sostenibles</v>
      </c>
      <c r="U430" s="90" t="s">
        <v>349</v>
      </c>
      <c r="V430" s="4" t="s">
        <v>350</v>
      </c>
      <c r="W430" s="90" t="s">
        <v>349</v>
      </c>
      <c r="X430" s="4" t="s">
        <v>783</v>
      </c>
      <c r="Y430" s="90" t="s">
        <v>498</v>
      </c>
      <c r="Z430" s="4" t="s">
        <v>6551</v>
      </c>
      <c r="AA430" s="54" t="s">
        <v>16511</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15861</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90">
        <v>4</v>
      </c>
      <c r="O431" s="5" t="s">
        <v>133</v>
      </c>
      <c r="P431" s="90">
        <v>2</v>
      </c>
      <c r="Q431" s="5" t="s">
        <v>165</v>
      </c>
      <c r="R431" s="90">
        <v>11</v>
      </c>
      <c r="S431" s="4" t="s">
        <v>631</v>
      </c>
      <c r="T431" s="68" t="str">
        <f t="shared" si="6"/>
        <v>11. Ciudades y comunidades sostenibles</v>
      </c>
      <c r="U431" s="90" t="s">
        <v>349</v>
      </c>
      <c r="V431" s="4" t="s">
        <v>350</v>
      </c>
      <c r="W431" s="90" t="s">
        <v>349</v>
      </c>
      <c r="X431" s="4" t="s">
        <v>783</v>
      </c>
      <c r="Y431" s="90" t="s">
        <v>498</v>
      </c>
      <c r="Z431" s="4" t="s">
        <v>6551</v>
      </c>
      <c r="AA431" s="54" t="s">
        <v>16511</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15862</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90">
        <v>4</v>
      </c>
      <c r="O432" s="4" t="s">
        <v>133</v>
      </c>
      <c r="P432" s="90">
        <v>2</v>
      </c>
      <c r="Q432" s="4" t="s">
        <v>165</v>
      </c>
      <c r="R432" s="90">
        <v>11</v>
      </c>
      <c r="S432" s="4" t="s">
        <v>631</v>
      </c>
      <c r="T432" s="68" t="str">
        <f t="shared" si="6"/>
        <v>11. Ciudades y comunidades sostenibles</v>
      </c>
      <c r="U432" s="90" t="s">
        <v>349</v>
      </c>
      <c r="V432" s="4" t="s">
        <v>350</v>
      </c>
      <c r="W432" s="90" t="s">
        <v>351</v>
      </c>
      <c r="X432" s="4" t="s">
        <v>352</v>
      </c>
      <c r="Y432" s="90" t="s">
        <v>4738</v>
      </c>
      <c r="Z432" s="4" t="s">
        <v>1789</v>
      </c>
      <c r="AA432" s="54" t="s">
        <v>16500</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15863</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90">
        <v>1</v>
      </c>
      <c r="O433" s="4" t="s">
        <v>137</v>
      </c>
      <c r="P433" s="90">
        <v>4</v>
      </c>
      <c r="Q433" s="4" t="s">
        <v>176</v>
      </c>
      <c r="R433" s="90">
        <v>8</v>
      </c>
      <c r="S433" s="4" t="s">
        <v>1854</v>
      </c>
      <c r="T433" s="68" t="str">
        <f t="shared" si="6"/>
        <v>8. Trabajo decente y crecimiento económico</v>
      </c>
      <c r="U433" s="90" t="s">
        <v>528</v>
      </c>
      <c r="V433" s="4" t="s">
        <v>578</v>
      </c>
      <c r="W433" s="90" t="s">
        <v>497</v>
      </c>
      <c r="X433" s="4" t="s">
        <v>579</v>
      </c>
      <c r="Y433" s="90" t="s">
        <v>497</v>
      </c>
      <c r="Z433" s="4" t="s">
        <v>580</v>
      </c>
      <c r="AA433" s="54" t="s">
        <v>16480</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15872</v>
      </c>
      <c r="B434" s="3" t="s">
        <v>6654</v>
      </c>
      <c r="C434" s="4" t="s">
        <v>6655</v>
      </c>
      <c r="D434" s="4" t="s">
        <v>6656</v>
      </c>
      <c r="E434" s="4" t="s">
        <v>6657</v>
      </c>
      <c r="F434" s="4" t="s">
        <v>6658</v>
      </c>
      <c r="G434" s="4" t="s">
        <v>6659</v>
      </c>
      <c r="H434" s="3" t="s">
        <v>263</v>
      </c>
      <c r="I434" s="4" t="s">
        <v>264</v>
      </c>
      <c r="J434" s="4" t="s">
        <v>362</v>
      </c>
      <c r="K434" s="5" t="s">
        <v>6808</v>
      </c>
      <c r="L434" s="6">
        <v>2</v>
      </c>
      <c r="M434" s="5" t="s">
        <v>22</v>
      </c>
      <c r="N434" s="90" t="s">
        <v>497</v>
      </c>
      <c r="O434" s="4" t="s">
        <v>137</v>
      </c>
      <c r="P434" s="90" t="s">
        <v>3581</v>
      </c>
      <c r="Q434" s="4" t="s">
        <v>179</v>
      </c>
      <c r="R434" s="90">
        <v>5</v>
      </c>
      <c r="S434" s="4" t="s">
        <v>268</v>
      </c>
      <c r="T434" s="68" t="str">
        <f t="shared" si="6"/>
        <v xml:space="preserve">5. Igualdad de género </v>
      </c>
      <c r="U434" s="90" t="s">
        <v>497</v>
      </c>
      <c r="V434" s="4" t="s">
        <v>34</v>
      </c>
      <c r="W434" s="90" t="s">
        <v>349</v>
      </c>
      <c r="X434" s="4" t="s">
        <v>269</v>
      </c>
      <c r="Y434" s="90" t="s">
        <v>840</v>
      </c>
      <c r="Z434" s="4" t="s">
        <v>270</v>
      </c>
      <c r="AA434" s="54" t="s">
        <v>16476</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15873</v>
      </c>
      <c r="B435" s="3" t="s">
        <v>6654</v>
      </c>
      <c r="C435" s="4" t="s">
        <v>6655</v>
      </c>
      <c r="D435" s="4" t="s">
        <v>6656</v>
      </c>
      <c r="E435" s="4" t="s">
        <v>6657</v>
      </c>
      <c r="F435" s="4" t="s">
        <v>6658</v>
      </c>
      <c r="G435" s="4" t="s">
        <v>6659</v>
      </c>
      <c r="H435" s="3" t="s">
        <v>282</v>
      </c>
      <c r="I435" s="4" t="s">
        <v>6818</v>
      </c>
      <c r="J435" s="4" t="s">
        <v>362</v>
      </c>
      <c r="K435" s="5" t="s">
        <v>6819</v>
      </c>
      <c r="L435" s="6">
        <v>2</v>
      </c>
      <c r="M435" s="5" t="s">
        <v>22</v>
      </c>
      <c r="N435" s="90" t="s">
        <v>497</v>
      </c>
      <c r="O435" s="5" t="s">
        <v>137</v>
      </c>
      <c r="P435" s="90" t="s">
        <v>3581</v>
      </c>
      <c r="Q435" s="5" t="s">
        <v>179</v>
      </c>
      <c r="R435" s="90">
        <v>10</v>
      </c>
      <c r="S435" s="4" t="s">
        <v>286</v>
      </c>
      <c r="T435" s="68" t="str">
        <f t="shared" si="6"/>
        <v xml:space="preserve">10. Reducción de las desigualdades </v>
      </c>
      <c r="U435" s="90" t="s">
        <v>497</v>
      </c>
      <c r="V435" s="4" t="s">
        <v>34</v>
      </c>
      <c r="W435" s="90" t="s">
        <v>349</v>
      </c>
      <c r="X435" s="4" t="s">
        <v>269</v>
      </c>
      <c r="Y435" s="90" t="s">
        <v>840</v>
      </c>
      <c r="Z435" s="4" t="s">
        <v>270</v>
      </c>
      <c r="AA435" s="54" t="s">
        <v>16476</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15874</v>
      </c>
      <c r="B436" s="3" t="s">
        <v>6654</v>
      </c>
      <c r="C436" s="4" t="s">
        <v>6655</v>
      </c>
      <c r="D436" s="4" t="s">
        <v>6841</v>
      </c>
      <c r="E436" s="4" t="s">
        <v>6657</v>
      </c>
      <c r="F436" s="4" t="s">
        <v>6658</v>
      </c>
      <c r="G436" s="4" t="s">
        <v>6659</v>
      </c>
      <c r="H436" s="3" t="s">
        <v>345</v>
      </c>
      <c r="I436" s="4" t="s">
        <v>346</v>
      </c>
      <c r="J436" s="4" t="s">
        <v>347</v>
      </c>
      <c r="K436" s="5" t="s">
        <v>6842</v>
      </c>
      <c r="L436" s="6">
        <v>2</v>
      </c>
      <c r="M436" s="5" t="s">
        <v>22</v>
      </c>
      <c r="N436" s="90" t="s">
        <v>497</v>
      </c>
      <c r="O436" s="5" t="s">
        <v>137</v>
      </c>
      <c r="P436" s="90" t="s">
        <v>3581</v>
      </c>
      <c r="Q436" s="5" t="s">
        <v>179</v>
      </c>
      <c r="R436" s="90" t="s">
        <v>1593</v>
      </c>
      <c r="S436" s="4" t="s">
        <v>286</v>
      </c>
      <c r="T436" s="68" t="str">
        <f t="shared" si="6"/>
        <v xml:space="preserve">10. Reducción de las desigualdades </v>
      </c>
      <c r="U436" s="90" t="s">
        <v>349</v>
      </c>
      <c r="V436" s="4" t="s">
        <v>350</v>
      </c>
      <c r="W436" s="90" t="s">
        <v>351</v>
      </c>
      <c r="X436" s="4" t="s">
        <v>352</v>
      </c>
      <c r="Y436" s="90"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15875</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90">
        <v>1</v>
      </c>
      <c r="O437" s="4" t="s">
        <v>137</v>
      </c>
      <c r="P437" s="90">
        <v>1</v>
      </c>
      <c r="Q437" s="4" t="s">
        <v>173</v>
      </c>
      <c r="R437" s="90">
        <v>8</v>
      </c>
      <c r="S437" s="4" t="s">
        <v>1854</v>
      </c>
      <c r="T437" s="68" t="str">
        <f t="shared" si="6"/>
        <v>8. Trabajo decente y crecimiento económico</v>
      </c>
      <c r="U437" s="90" t="s">
        <v>528</v>
      </c>
      <c r="V437" s="4" t="s">
        <v>578</v>
      </c>
      <c r="W437" s="90" t="s">
        <v>497</v>
      </c>
      <c r="X437" s="4" t="s">
        <v>579</v>
      </c>
      <c r="Y437" s="90" t="s">
        <v>497</v>
      </c>
      <c r="Z437" s="4" t="s">
        <v>580</v>
      </c>
      <c r="AA437" s="54" t="s">
        <v>16480</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15864</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90">
        <v>1</v>
      </c>
      <c r="O438" s="5" t="s">
        <v>137</v>
      </c>
      <c r="P438" s="90">
        <v>4</v>
      </c>
      <c r="Q438" s="5" t="s">
        <v>176</v>
      </c>
      <c r="R438" s="90">
        <v>8</v>
      </c>
      <c r="S438" s="4" t="s">
        <v>1854</v>
      </c>
      <c r="T438" s="68" t="str">
        <f t="shared" si="6"/>
        <v>8. Trabajo decente y crecimiento económico</v>
      </c>
      <c r="U438" s="90" t="s">
        <v>528</v>
      </c>
      <c r="V438" s="4" t="s">
        <v>578</v>
      </c>
      <c r="W438" s="90" t="s">
        <v>497</v>
      </c>
      <c r="X438" s="4" t="s">
        <v>579</v>
      </c>
      <c r="Y438" s="90" t="s">
        <v>497</v>
      </c>
      <c r="Z438" s="4" t="s">
        <v>580</v>
      </c>
      <c r="AA438" s="54" t="s">
        <v>16480</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15865</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90">
        <v>1</v>
      </c>
      <c r="O439" s="4" t="s">
        <v>137</v>
      </c>
      <c r="P439" s="90">
        <v>4</v>
      </c>
      <c r="Q439" s="4" t="s">
        <v>176</v>
      </c>
      <c r="R439" s="90">
        <v>8</v>
      </c>
      <c r="S439" s="4" t="s">
        <v>1854</v>
      </c>
      <c r="T439" s="68" t="str">
        <f t="shared" si="6"/>
        <v>8. Trabajo decente y crecimiento económico</v>
      </c>
      <c r="U439" s="90" t="s">
        <v>528</v>
      </c>
      <c r="V439" s="4" t="s">
        <v>578</v>
      </c>
      <c r="W439" s="90" t="s">
        <v>497</v>
      </c>
      <c r="X439" s="4" t="s">
        <v>579</v>
      </c>
      <c r="Y439" s="90" t="s">
        <v>497</v>
      </c>
      <c r="Z439" s="4" t="s">
        <v>580</v>
      </c>
      <c r="AA439" s="54" t="s">
        <v>16480</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15866</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90">
        <v>1</v>
      </c>
      <c r="O440" s="5" t="s">
        <v>137</v>
      </c>
      <c r="P440" s="90">
        <v>1</v>
      </c>
      <c r="Q440" s="5" t="s">
        <v>173</v>
      </c>
      <c r="R440" s="90">
        <v>8</v>
      </c>
      <c r="S440" s="4" t="s">
        <v>1854</v>
      </c>
      <c r="T440" s="68" t="str">
        <f t="shared" si="6"/>
        <v>8. Trabajo decente y crecimiento económico</v>
      </c>
      <c r="U440" s="90" t="s">
        <v>528</v>
      </c>
      <c r="V440" s="4" t="s">
        <v>578</v>
      </c>
      <c r="W440" s="90" t="s">
        <v>497</v>
      </c>
      <c r="X440" s="4" t="s">
        <v>579</v>
      </c>
      <c r="Y440" s="90" t="s">
        <v>497</v>
      </c>
      <c r="Z440" s="4" t="s">
        <v>580</v>
      </c>
      <c r="AA440" s="54" t="s">
        <v>16480</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15867</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90">
        <v>1</v>
      </c>
      <c r="O441" s="5" t="s">
        <v>137</v>
      </c>
      <c r="P441" s="90">
        <v>1</v>
      </c>
      <c r="Q441" s="5" t="s">
        <v>173</v>
      </c>
      <c r="R441" s="90">
        <v>7</v>
      </c>
      <c r="S441" s="4" t="s">
        <v>6731</v>
      </c>
      <c r="T441" s="68" t="str">
        <f t="shared" si="6"/>
        <v>7. Energía asequible y no contaminante</v>
      </c>
      <c r="U441" s="90" t="s">
        <v>528</v>
      </c>
      <c r="V441" s="4" t="s">
        <v>578</v>
      </c>
      <c r="W441" s="90" t="s">
        <v>4738</v>
      </c>
      <c r="X441" s="4" t="s">
        <v>6732</v>
      </c>
      <c r="Y441" s="90" t="s">
        <v>528</v>
      </c>
      <c r="Z441" s="4" t="s">
        <v>6733</v>
      </c>
      <c r="AA441" s="54" t="s">
        <v>16512</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15868</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90">
        <v>1</v>
      </c>
      <c r="O442" s="4" t="s">
        <v>137</v>
      </c>
      <c r="P442" s="90">
        <v>2</v>
      </c>
      <c r="Q442" s="4" t="s">
        <v>174</v>
      </c>
      <c r="R442" s="90">
        <v>8</v>
      </c>
      <c r="S442" s="4" t="s">
        <v>1854</v>
      </c>
      <c r="T442" s="68" t="str">
        <f t="shared" si="6"/>
        <v>8. Trabajo decente y crecimiento económico</v>
      </c>
      <c r="U442" s="90" t="s">
        <v>528</v>
      </c>
      <c r="V442" s="4" t="s">
        <v>578</v>
      </c>
      <c r="W442" s="90" t="s">
        <v>497</v>
      </c>
      <c r="X442" s="4" t="s">
        <v>579</v>
      </c>
      <c r="Y442" s="90" t="s">
        <v>497</v>
      </c>
      <c r="Z442" s="4" t="s">
        <v>580</v>
      </c>
      <c r="AA442" s="54" t="s">
        <v>16480</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15869</v>
      </c>
      <c r="B443" s="3" t="s">
        <v>6654</v>
      </c>
      <c r="C443" s="4" t="s">
        <v>6655</v>
      </c>
      <c r="D443" s="4" t="s">
        <v>6656</v>
      </c>
      <c r="E443" s="4" t="s">
        <v>6657</v>
      </c>
      <c r="F443" s="4" t="s">
        <v>6658</v>
      </c>
      <c r="G443" s="4" t="s">
        <v>6659</v>
      </c>
      <c r="H443" s="3" t="s">
        <v>14</v>
      </c>
      <c r="I443" s="4" t="s">
        <v>16</v>
      </c>
      <c r="J443" s="4" t="s">
        <v>362</v>
      </c>
      <c r="K443" s="5" t="s">
        <v>6768</v>
      </c>
      <c r="L443" s="6">
        <v>2</v>
      </c>
      <c r="M443" s="5" t="s">
        <v>22</v>
      </c>
      <c r="N443" s="90">
        <v>1</v>
      </c>
      <c r="O443" s="5" t="s">
        <v>137</v>
      </c>
      <c r="P443" s="90">
        <v>4</v>
      </c>
      <c r="Q443" s="5" t="s">
        <v>176</v>
      </c>
      <c r="R443" s="90" t="s">
        <v>353</v>
      </c>
      <c r="S443" s="4" t="s">
        <v>1854</v>
      </c>
      <c r="T443" s="68" t="str">
        <f t="shared" si="6"/>
        <v>8. Trabajo decente y crecimiento económico</v>
      </c>
      <c r="U443" s="90" t="s">
        <v>528</v>
      </c>
      <c r="V443" s="4" t="s">
        <v>578</v>
      </c>
      <c r="W443" s="90" t="s">
        <v>497</v>
      </c>
      <c r="X443" s="4" t="s">
        <v>579</v>
      </c>
      <c r="Y443" s="90" t="s">
        <v>497</v>
      </c>
      <c r="Z443" s="4" t="s">
        <v>580</v>
      </c>
      <c r="AA443" s="54" t="s">
        <v>16480</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15870</v>
      </c>
      <c r="B444" s="3" t="s">
        <v>6654</v>
      </c>
      <c r="C444" s="4" t="s">
        <v>6655</v>
      </c>
      <c r="D444" s="4" t="s">
        <v>6656</v>
      </c>
      <c r="E444" s="4" t="s">
        <v>6657</v>
      </c>
      <c r="F444" s="4" t="s">
        <v>6658</v>
      </c>
      <c r="G444" s="4" t="s">
        <v>6659</v>
      </c>
      <c r="H444" s="3" t="s">
        <v>231</v>
      </c>
      <c r="I444" s="4" t="s">
        <v>232</v>
      </c>
      <c r="J444" s="4" t="s">
        <v>6781</v>
      </c>
      <c r="K444" s="5" t="s">
        <v>6782</v>
      </c>
      <c r="L444" s="6">
        <v>2</v>
      </c>
      <c r="M444" s="5" t="s">
        <v>22</v>
      </c>
      <c r="N444" s="90" t="s">
        <v>349</v>
      </c>
      <c r="O444" s="4" t="s">
        <v>25</v>
      </c>
      <c r="P444" s="90" t="s">
        <v>497</v>
      </c>
      <c r="Q444" s="4" t="s">
        <v>28</v>
      </c>
      <c r="R444" s="90">
        <v>16</v>
      </c>
      <c r="S444" s="4" t="s">
        <v>31</v>
      </c>
      <c r="T444" s="68" t="str">
        <f t="shared" si="6"/>
        <v>16. Paz, justicia e instituciones sólidas</v>
      </c>
      <c r="U444" s="90" t="s">
        <v>497</v>
      </c>
      <c r="V444" s="4" t="s">
        <v>34</v>
      </c>
      <c r="W444" s="90" t="s">
        <v>3581</v>
      </c>
      <c r="X444" s="4" t="s">
        <v>235</v>
      </c>
      <c r="Y444" s="90" t="s">
        <v>349</v>
      </c>
      <c r="Z444" s="4" t="s">
        <v>236</v>
      </c>
      <c r="AA444" s="54" t="s">
        <v>16475</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15871</v>
      </c>
      <c r="B445" s="3" t="s">
        <v>6654</v>
      </c>
      <c r="C445" s="4" t="s">
        <v>6655</v>
      </c>
      <c r="D445" s="4" t="s">
        <v>6656</v>
      </c>
      <c r="E445" s="4" t="s">
        <v>6657</v>
      </c>
      <c r="F445" s="4" t="s">
        <v>6658</v>
      </c>
      <c r="G445" s="4" t="s">
        <v>6659</v>
      </c>
      <c r="H445" s="3" t="s">
        <v>248</v>
      </c>
      <c r="I445" s="4" t="s">
        <v>249</v>
      </c>
      <c r="J445" s="4" t="s">
        <v>6794</v>
      </c>
      <c r="K445" s="5" t="s">
        <v>6795</v>
      </c>
      <c r="L445" s="6">
        <v>2</v>
      </c>
      <c r="M445" s="5" t="s">
        <v>22</v>
      </c>
      <c r="N445" s="90" t="s">
        <v>497</v>
      </c>
      <c r="O445" s="5" t="s">
        <v>137</v>
      </c>
      <c r="P445" s="90" t="s">
        <v>497</v>
      </c>
      <c r="Q445" s="5" t="s">
        <v>173</v>
      </c>
      <c r="R445" s="90">
        <v>16</v>
      </c>
      <c r="S445" s="4" t="s">
        <v>31</v>
      </c>
      <c r="T445" s="68" t="str">
        <f t="shared" si="6"/>
        <v>16. Paz, justicia e instituciones sólidas</v>
      </c>
      <c r="U445" s="90" t="s">
        <v>497</v>
      </c>
      <c r="V445" s="4" t="s">
        <v>34</v>
      </c>
      <c r="W445" s="90" t="s">
        <v>528</v>
      </c>
      <c r="X445" s="4" t="s">
        <v>37</v>
      </c>
      <c r="Y445" s="90"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15876</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90">
        <v>1</v>
      </c>
      <c r="O446" s="4" t="s">
        <v>137</v>
      </c>
      <c r="P446" s="90">
        <v>3</v>
      </c>
      <c r="Q446" s="4" t="s">
        <v>175</v>
      </c>
      <c r="R446" s="90">
        <v>8</v>
      </c>
      <c r="S446" s="4" t="s">
        <v>1854</v>
      </c>
      <c r="T446" s="68" t="str">
        <f t="shared" si="6"/>
        <v>8. Trabajo decente y crecimiento económico</v>
      </c>
      <c r="U446" s="90" t="s">
        <v>528</v>
      </c>
      <c r="V446" s="4" t="s">
        <v>578</v>
      </c>
      <c r="W446" s="90" t="s">
        <v>497</v>
      </c>
      <c r="X446" s="4" t="s">
        <v>579</v>
      </c>
      <c r="Y446" s="90" t="s">
        <v>497</v>
      </c>
      <c r="Z446" s="4" t="s">
        <v>580</v>
      </c>
      <c r="AA446" s="54" t="s">
        <v>16480</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15877</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90">
        <v>1</v>
      </c>
      <c r="O447" s="5" t="s">
        <v>137</v>
      </c>
      <c r="P447" s="90">
        <v>2</v>
      </c>
      <c r="Q447" s="5" t="s">
        <v>174</v>
      </c>
      <c r="R447" s="90">
        <v>8</v>
      </c>
      <c r="S447" s="4" t="s">
        <v>1854</v>
      </c>
      <c r="T447" s="68" t="str">
        <f t="shared" si="6"/>
        <v>8. Trabajo decente y crecimiento económico</v>
      </c>
      <c r="U447" s="90" t="s">
        <v>528</v>
      </c>
      <c r="V447" s="4" t="s">
        <v>578</v>
      </c>
      <c r="W447" s="90" t="s">
        <v>497</v>
      </c>
      <c r="X447" s="4" t="s">
        <v>579</v>
      </c>
      <c r="Y447" s="90" t="s">
        <v>497</v>
      </c>
      <c r="Z447" s="4" t="s">
        <v>580</v>
      </c>
      <c r="AA447" s="54" t="s">
        <v>16480</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15878</v>
      </c>
      <c r="B448" s="3" t="s">
        <v>6864</v>
      </c>
      <c r="C448" s="4" t="s">
        <v>6865</v>
      </c>
      <c r="D448" s="4" t="s">
        <v>6866</v>
      </c>
      <c r="E448" s="4" t="s">
        <v>6867</v>
      </c>
      <c r="F448" s="4" t="s">
        <v>6868</v>
      </c>
      <c r="G448" s="4" t="s">
        <v>6892</v>
      </c>
      <c r="H448" s="3" t="s">
        <v>14</v>
      </c>
      <c r="I448" s="4" t="s">
        <v>16</v>
      </c>
      <c r="J448" s="4" t="s">
        <v>6893</v>
      </c>
      <c r="K448" s="5" t="s">
        <v>6894</v>
      </c>
      <c r="L448" s="6">
        <v>2</v>
      </c>
      <c r="M448" s="5" t="s">
        <v>22</v>
      </c>
      <c r="N448" s="90">
        <v>1</v>
      </c>
      <c r="O448" s="4" t="s">
        <v>137</v>
      </c>
      <c r="P448" s="90">
        <v>2</v>
      </c>
      <c r="Q448" s="4" t="s">
        <v>174</v>
      </c>
      <c r="R448" s="90">
        <v>8</v>
      </c>
      <c r="S448" s="4" t="s">
        <v>1854</v>
      </c>
      <c r="T448" s="68" t="str">
        <f t="shared" si="6"/>
        <v>8. Trabajo decente y crecimiento económico</v>
      </c>
      <c r="U448" s="90" t="s">
        <v>528</v>
      </c>
      <c r="V448" s="4" t="s">
        <v>578</v>
      </c>
      <c r="W448" s="90" t="s">
        <v>497</v>
      </c>
      <c r="X448" s="4" t="s">
        <v>579</v>
      </c>
      <c r="Y448" s="90" t="s">
        <v>497</v>
      </c>
      <c r="Z448" s="4" t="s">
        <v>580</v>
      </c>
      <c r="AA448" s="54" t="s">
        <v>16480</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15879</v>
      </c>
      <c r="B449" s="3" t="s">
        <v>6864</v>
      </c>
      <c r="C449" s="4" t="s">
        <v>6865</v>
      </c>
      <c r="D449" s="4" t="s">
        <v>6866</v>
      </c>
      <c r="E449" s="4" t="s">
        <v>6867</v>
      </c>
      <c r="F449" s="4" t="s">
        <v>6868</v>
      </c>
      <c r="G449" s="4" t="s">
        <v>6892</v>
      </c>
      <c r="H449" s="3" t="s">
        <v>231</v>
      </c>
      <c r="I449" s="4" t="s">
        <v>232</v>
      </c>
      <c r="J449" s="4" t="s">
        <v>6904</v>
      </c>
      <c r="K449" s="5" t="s">
        <v>6905</v>
      </c>
      <c r="L449" s="6">
        <v>2</v>
      </c>
      <c r="M449" s="5" t="s">
        <v>22</v>
      </c>
      <c r="N449" s="90" t="s">
        <v>349</v>
      </c>
      <c r="O449" s="5" t="s">
        <v>25</v>
      </c>
      <c r="P449" s="90" t="s">
        <v>497</v>
      </c>
      <c r="Q449" s="5" t="s">
        <v>28</v>
      </c>
      <c r="R449" s="90">
        <v>16</v>
      </c>
      <c r="S449" s="4" t="s">
        <v>31</v>
      </c>
      <c r="T449" s="68" t="str">
        <f t="shared" si="6"/>
        <v>16. Paz, justicia e instituciones sólidas</v>
      </c>
      <c r="U449" s="90" t="s">
        <v>497</v>
      </c>
      <c r="V449" s="4" t="s">
        <v>34</v>
      </c>
      <c r="W449" s="90" t="s">
        <v>3581</v>
      </c>
      <c r="X449" s="4" t="s">
        <v>235</v>
      </c>
      <c r="Y449" s="90" t="s">
        <v>349</v>
      </c>
      <c r="Z449" s="4" t="s">
        <v>236</v>
      </c>
      <c r="AA449" s="54" t="s">
        <v>16475</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15880</v>
      </c>
      <c r="B450" s="3" t="s">
        <v>6864</v>
      </c>
      <c r="C450" s="4" t="s">
        <v>6865</v>
      </c>
      <c r="D450" s="4" t="s">
        <v>6866</v>
      </c>
      <c r="E450" s="4" t="s">
        <v>6867</v>
      </c>
      <c r="F450" s="4" t="s">
        <v>6868</v>
      </c>
      <c r="G450" s="4" t="s">
        <v>6892</v>
      </c>
      <c r="H450" s="3" t="s">
        <v>248</v>
      </c>
      <c r="I450" s="4" t="s">
        <v>249</v>
      </c>
      <c r="J450" s="4" t="s">
        <v>6917</v>
      </c>
      <c r="K450" s="5" t="s">
        <v>6918</v>
      </c>
      <c r="L450" s="6">
        <v>2</v>
      </c>
      <c r="M450" s="5" t="s">
        <v>22</v>
      </c>
      <c r="N450" s="90" t="s">
        <v>497</v>
      </c>
      <c r="O450" s="4" t="s">
        <v>137</v>
      </c>
      <c r="P450" s="90" t="s">
        <v>497</v>
      </c>
      <c r="Q450" s="4" t="s">
        <v>173</v>
      </c>
      <c r="R450" s="90">
        <v>16</v>
      </c>
      <c r="S450" s="4" t="s">
        <v>31</v>
      </c>
      <c r="T450" s="68" t="str">
        <f t="shared" si="6"/>
        <v>16. Paz, justicia e instituciones sólidas</v>
      </c>
      <c r="U450" s="90" t="s">
        <v>497</v>
      </c>
      <c r="V450" s="4" t="s">
        <v>34</v>
      </c>
      <c r="W450" s="90" t="s">
        <v>528</v>
      </c>
      <c r="X450" s="4" t="s">
        <v>37</v>
      </c>
      <c r="Y450" s="90"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15881</v>
      </c>
      <c r="B451" s="3" t="s">
        <v>6864</v>
      </c>
      <c r="C451" s="4" t="s">
        <v>6865</v>
      </c>
      <c r="D451" s="4" t="s">
        <v>6866</v>
      </c>
      <c r="E451" s="4" t="s">
        <v>6867</v>
      </c>
      <c r="F451" s="4" t="s">
        <v>6868</v>
      </c>
      <c r="G451" s="4" t="s">
        <v>6929</v>
      </c>
      <c r="H451" s="3" t="s">
        <v>263</v>
      </c>
      <c r="I451" s="4" t="s">
        <v>264</v>
      </c>
      <c r="J451" s="4" t="s">
        <v>6930</v>
      </c>
      <c r="K451" s="5" t="s">
        <v>6931</v>
      </c>
      <c r="L451" s="6">
        <v>2</v>
      </c>
      <c r="M451" s="5" t="s">
        <v>22</v>
      </c>
      <c r="N451" s="90" t="s">
        <v>497</v>
      </c>
      <c r="O451" s="5" t="s">
        <v>137</v>
      </c>
      <c r="P451" s="90" t="s">
        <v>3581</v>
      </c>
      <c r="Q451" s="5" t="s">
        <v>179</v>
      </c>
      <c r="R451" s="90">
        <v>5</v>
      </c>
      <c r="S451" s="4" t="s">
        <v>268</v>
      </c>
      <c r="T451" s="68" t="str">
        <f t="shared" si="6"/>
        <v xml:space="preserve">5. Igualdad de género </v>
      </c>
      <c r="U451" s="90" t="s">
        <v>497</v>
      </c>
      <c r="V451" s="4" t="s">
        <v>34</v>
      </c>
      <c r="W451" s="90" t="s">
        <v>349</v>
      </c>
      <c r="X451" s="4" t="s">
        <v>269</v>
      </c>
      <c r="Y451" s="90" t="s">
        <v>840</v>
      </c>
      <c r="Z451" s="4" t="s">
        <v>270</v>
      </c>
      <c r="AA451" s="54" t="s">
        <v>16476</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15882</v>
      </c>
      <c r="B452" s="3" t="s">
        <v>6864</v>
      </c>
      <c r="C452" s="4" t="s">
        <v>6865</v>
      </c>
      <c r="D452" s="4" t="s">
        <v>6866</v>
      </c>
      <c r="E452" s="4" t="s">
        <v>6867</v>
      </c>
      <c r="F452" s="4" t="s">
        <v>6868</v>
      </c>
      <c r="G452" s="4" t="s">
        <v>6942</v>
      </c>
      <c r="H452" s="3" t="s">
        <v>282</v>
      </c>
      <c r="I452" s="4" t="s">
        <v>283</v>
      </c>
      <c r="J452" s="4" t="s">
        <v>6943</v>
      </c>
      <c r="K452" s="5" t="s">
        <v>6944</v>
      </c>
      <c r="L452" s="6">
        <v>2</v>
      </c>
      <c r="M452" s="5" t="s">
        <v>22</v>
      </c>
      <c r="N452" s="90" t="s">
        <v>497</v>
      </c>
      <c r="O452" s="4" t="s">
        <v>137</v>
      </c>
      <c r="P452" s="90" t="s">
        <v>3581</v>
      </c>
      <c r="Q452" s="4" t="s">
        <v>179</v>
      </c>
      <c r="R452" s="90">
        <v>10</v>
      </c>
      <c r="S452" s="4" t="s">
        <v>286</v>
      </c>
      <c r="T452" s="68" t="str">
        <f t="shared" si="6"/>
        <v xml:space="preserve">10. Reducción de las desigualdades </v>
      </c>
      <c r="U452" s="90" t="s">
        <v>497</v>
      </c>
      <c r="V452" s="4" t="s">
        <v>34</v>
      </c>
      <c r="W452" s="90" t="s">
        <v>349</v>
      </c>
      <c r="X452" s="4" t="s">
        <v>269</v>
      </c>
      <c r="Y452" s="90" t="s">
        <v>840</v>
      </c>
      <c r="Z452" s="4" t="s">
        <v>270</v>
      </c>
      <c r="AA452" s="54" t="s">
        <v>16476</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15883</v>
      </c>
      <c r="B453" s="3" t="s">
        <v>6864</v>
      </c>
      <c r="C453" s="4" t="s">
        <v>6865</v>
      </c>
      <c r="D453" s="4" t="s">
        <v>6952</v>
      </c>
      <c r="E453" s="4" t="s">
        <v>6867</v>
      </c>
      <c r="F453" s="4" t="s">
        <v>6868</v>
      </c>
      <c r="G453" s="4" t="s">
        <v>6929</v>
      </c>
      <c r="H453" s="3" t="s">
        <v>345</v>
      </c>
      <c r="I453" s="4" t="s">
        <v>346</v>
      </c>
      <c r="J453" s="4" t="s">
        <v>347</v>
      </c>
      <c r="K453" s="5" t="s">
        <v>6953</v>
      </c>
      <c r="L453" s="6">
        <v>2</v>
      </c>
      <c r="M453" s="5" t="s">
        <v>22</v>
      </c>
      <c r="N453" s="90" t="s">
        <v>497</v>
      </c>
      <c r="O453" s="5" t="s">
        <v>137</v>
      </c>
      <c r="P453" s="90" t="s">
        <v>3581</v>
      </c>
      <c r="Q453" s="5" t="s">
        <v>179</v>
      </c>
      <c r="R453" s="90" t="s">
        <v>1593</v>
      </c>
      <c r="S453" s="4" t="s">
        <v>286</v>
      </c>
      <c r="T453" s="68" t="str">
        <f t="shared" si="6"/>
        <v xml:space="preserve">10. Reducción de las desigualdades </v>
      </c>
      <c r="U453" s="90" t="s">
        <v>349</v>
      </c>
      <c r="V453" s="4" t="s">
        <v>350</v>
      </c>
      <c r="W453" s="90" t="s">
        <v>351</v>
      </c>
      <c r="X453" s="4" t="s">
        <v>352</v>
      </c>
      <c r="Y453" s="90"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15884</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90">
        <v>1</v>
      </c>
      <c r="O454" s="4" t="s">
        <v>137</v>
      </c>
      <c r="P454" s="90">
        <v>5</v>
      </c>
      <c r="Q454" s="4" t="s">
        <v>177</v>
      </c>
      <c r="R454" s="90">
        <v>8</v>
      </c>
      <c r="S454" s="4" t="s">
        <v>1854</v>
      </c>
      <c r="T454" s="68" t="str">
        <f t="shared" si="6"/>
        <v>8. Trabajo decente y crecimiento económico</v>
      </c>
      <c r="U454" s="90" t="s">
        <v>528</v>
      </c>
      <c r="V454" s="4" t="s">
        <v>578</v>
      </c>
      <c r="W454" s="90" t="s">
        <v>3581</v>
      </c>
      <c r="X454" s="4" t="s">
        <v>4290</v>
      </c>
      <c r="Y454" s="90" t="s">
        <v>497</v>
      </c>
      <c r="Z454" s="4" t="s">
        <v>4290</v>
      </c>
      <c r="AA454" s="54" t="s">
        <v>16506</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15885</v>
      </c>
      <c r="B455" s="3" t="s">
        <v>6954</v>
      </c>
      <c r="C455" s="4" t="s">
        <v>6955</v>
      </c>
      <c r="D455" s="4" t="s">
        <v>6956</v>
      </c>
      <c r="E455" s="4" t="s">
        <v>6957</v>
      </c>
      <c r="F455" s="4" t="s">
        <v>6958</v>
      </c>
      <c r="G455" s="4" t="s">
        <v>6959</v>
      </c>
      <c r="H455" s="3" t="s">
        <v>14</v>
      </c>
      <c r="I455" s="4" t="s">
        <v>16</v>
      </c>
      <c r="J455" s="4" t="s">
        <v>7015</v>
      </c>
      <c r="K455" s="5" t="s">
        <v>7016</v>
      </c>
      <c r="L455" s="6">
        <v>2</v>
      </c>
      <c r="M455" s="5" t="s">
        <v>22</v>
      </c>
      <c r="N455" s="90">
        <v>1</v>
      </c>
      <c r="O455" s="5" t="s">
        <v>137</v>
      </c>
      <c r="P455" s="90">
        <v>5</v>
      </c>
      <c r="Q455" s="5" t="s">
        <v>177</v>
      </c>
      <c r="R455" s="90">
        <v>8</v>
      </c>
      <c r="S455" s="4" t="s">
        <v>1854</v>
      </c>
      <c r="T455" s="68" t="str">
        <f t="shared" ref="T455:T519" si="7">R455&amp;". "&amp;S455</f>
        <v>8. Trabajo decente y crecimiento económico</v>
      </c>
      <c r="U455" s="90" t="s">
        <v>528</v>
      </c>
      <c r="V455" s="4" t="s">
        <v>578</v>
      </c>
      <c r="W455" s="90" t="s">
        <v>3581</v>
      </c>
      <c r="X455" s="4" t="s">
        <v>4290</v>
      </c>
      <c r="Y455" s="90" t="s">
        <v>497</v>
      </c>
      <c r="Z455" s="4" t="s">
        <v>4290</v>
      </c>
      <c r="AA455" s="54" t="s">
        <v>16506</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15886</v>
      </c>
      <c r="B456" s="3" t="s">
        <v>6954</v>
      </c>
      <c r="C456" s="4" t="s">
        <v>6955</v>
      </c>
      <c r="D456" s="4" t="s">
        <v>6956</v>
      </c>
      <c r="E456" s="4" t="s">
        <v>6957</v>
      </c>
      <c r="F456" s="4" t="s">
        <v>6958</v>
      </c>
      <c r="G456" s="4" t="s">
        <v>6959</v>
      </c>
      <c r="H456" s="3" t="s">
        <v>231</v>
      </c>
      <c r="I456" s="4" t="s">
        <v>232</v>
      </c>
      <c r="J456" s="4" t="s">
        <v>7029</v>
      </c>
      <c r="K456" s="5" t="s">
        <v>7030</v>
      </c>
      <c r="L456" s="6">
        <v>2</v>
      </c>
      <c r="M456" s="5" t="s">
        <v>22</v>
      </c>
      <c r="N456" s="90" t="s">
        <v>497</v>
      </c>
      <c r="O456" s="4" t="s">
        <v>137</v>
      </c>
      <c r="P456" s="90" t="s">
        <v>498</v>
      </c>
      <c r="Q456" s="4" t="s">
        <v>177</v>
      </c>
      <c r="R456" s="90">
        <v>16</v>
      </c>
      <c r="S456" s="4" t="s">
        <v>31</v>
      </c>
      <c r="T456" s="68" t="str">
        <f t="shared" si="7"/>
        <v>16. Paz, justicia e instituciones sólidas</v>
      </c>
      <c r="U456" s="90" t="s">
        <v>497</v>
      </c>
      <c r="V456" s="4" t="s">
        <v>34</v>
      </c>
      <c r="W456" s="90" t="s">
        <v>3581</v>
      </c>
      <c r="X456" s="4" t="s">
        <v>235</v>
      </c>
      <c r="Y456" s="90" t="s">
        <v>349</v>
      </c>
      <c r="Z456" s="4" t="s">
        <v>236</v>
      </c>
      <c r="AA456" s="54" t="s">
        <v>16475</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15887</v>
      </c>
      <c r="B457" s="3" t="s">
        <v>6954</v>
      </c>
      <c r="C457" s="4" t="s">
        <v>6955</v>
      </c>
      <c r="D457" s="4" t="s">
        <v>6956</v>
      </c>
      <c r="E457" s="4" t="s">
        <v>6957</v>
      </c>
      <c r="F457" s="4" t="s">
        <v>6958</v>
      </c>
      <c r="G457" s="4" t="s">
        <v>6959</v>
      </c>
      <c r="H457" s="3" t="s">
        <v>248</v>
      </c>
      <c r="I457" s="4" t="s">
        <v>249</v>
      </c>
      <c r="J457" s="4" t="s">
        <v>7041</v>
      </c>
      <c r="K457" s="5" t="s">
        <v>7042</v>
      </c>
      <c r="L457" s="6">
        <v>2</v>
      </c>
      <c r="M457" s="5" t="s">
        <v>22</v>
      </c>
      <c r="N457" s="90" t="s">
        <v>497</v>
      </c>
      <c r="O457" s="5" t="s">
        <v>137</v>
      </c>
      <c r="P457" s="90" t="s">
        <v>498</v>
      </c>
      <c r="Q457" s="5" t="s">
        <v>177</v>
      </c>
      <c r="R457" s="90">
        <v>16</v>
      </c>
      <c r="S457" s="4" t="s">
        <v>31</v>
      </c>
      <c r="T457" s="68" t="str">
        <f t="shared" si="7"/>
        <v>16. Paz, justicia e instituciones sólidas</v>
      </c>
      <c r="U457" s="90" t="s">
        <v>497</v>
      </c>
      <c r="V457" s="4" t="s">
        <v>34</v>
      </c>
      <c r="W457" s="90" t="s">
        <v>528</v>
      </c>
      <c r="X457" s="4" t="s">
        <v>37</v>
      </c>
      <c r="Y457" s="90"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15888</v>
      </c>
      <c r="B458" s="3" t="s">
        <v>6954</v>
      </c>
      <c r="C458" s="4" t="s">
        <v>6955</v>
      </c>
      <c r="D458" s="4" t="s">
        <v>6956</v>
      </c>
      <c r="E458" s="4" t="s">
        <v>6957</v>
      </c>
      <c r="F458" s="4" t="s">
        <v>6958</v>
      </c>
      <c r="G458" s="4" t="s">
        <v>6959</v>
      </c>
      <c r="H458" s="3" t="s">
        <v>263</v>
      </c>
      <c r="I458" s="4" t="s">
        <v>264</v>
      </c>
      <c r="J458" s="4" t="s">
        <v>7053</v>
      </c>
      <c r="K458" s="5" t="s">
        <v>7054</v>
      </c>
      <c r="L458" s="6">
        <v>2</v>
      </c>
      <c r="M458" s="5" t="s">
        <v>22</v>
      </c>
      <c r="N458" s="90" t="s">
        <v>497</v>
      </c>
      <c r="O458" s="4" t="s">
        <v>137</v>
      </c>
      <c r="P458" s="90" t="s">
        <v>498</v>
      </c>
      <c r="Q458" s="4" t="s">
        <v>177</v>
      </c>
      <c r="R458" s="90">
        <v>5</v>
      </c>
      <c r="S458" s="4" t="s">
        <v>268</v>
      </c>
      <c r="T458" s="68" t="str">
        <f t="shared" si="7"/>
        <v xml:space="preserve">5. Igualdad de género </v>
      </c>
      <c r="U458" s="90" t="s">
        <v>497</v>
      </c>
      <c r="V458" s="4" t="s">
        <v>34</v>
      </c>
      <c r="W458" s="90" t="s">
        <v>349</v>
      </c>
      <c r="X458" s="4" t="s">
        <v>269</v>
      </c>
      <c r="Y458" s="90" t="s">
        <v>840</v>
      </c>
      <c r="Z458" s="4" t="s">
        <v>270</v>
      </c>
      <c r="AA458" s="54" t="s">
        <v>16476</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15889</v>
      </c>
      <c r="B459" s="3" t="s">
        <v>6954</v>
      </c>
      <c r="C459" s="4" t="s">
        <v>6955</v>
      </c>
      <c r="D459" s="4" t="s">
        <v>6956</v>
      </c>
      <c r="E459" s="4" t="s">
        <v>6957</v>
      </c>
      <c r="F459" s="4" t="s">
        <v>6958</v>
      </c>
      <c r="G459" s="4" t="s">
        <v>6959</v>
      </c>
      <c r="H459" s="3" t="s">
        <v>282</v>
      </c>
      <c r="I459" s="4" t="s">
        <v>283</v>
      </c>
      <c r="J459" s="4" t="s">
        <v>7000</v>
      </c>
      <c r="K459" s="5" t="s">
        <v>7001</v>
      </c>
      <c r="L459" s="6">
        <v>2</v>
      </c>
      <c r="M459" s="5" t="s">
        <v>22</v>
      </c>
      <c r="N459" s="90" t="s">
        <v>497</v>
      </c>
      <c r="O459" s="4" t="s">
        <v>137</v>
      </c>
      <c r="P459" s="90" t="s">
        <v>498</v>
      </c>
      <c r="Q459" s="4" t="s">
        <v>177</v>
      </c>
      <c r="R459" s="90">
        <v>10</v>
      </c>
      <c r="S459" s="4" t="s">
        <v>286</v>
      </c>
      <c r="T459" s="68" t="str">
        <f t="shared" si="7"/>
        <v xml:space="preserve">10. Reducción de las desigualdades </v>
      </c>
      <c r="U459" s="90" t="s">
        <v>497</v>
      </c>
      <c r="V459" s="4" t="s">
        <v>34</v>
      </c>
      <c r="W459" s="90" t="s">
        <v>349</v>
      </c>
      <c r="X459" s="4" t="s">
        <v>269</v>
      </c>
      <c r="Y459" s="90" t="s">
        <v>840</v>
      </c>
      <c r="Z459" s="4" t="s">
        <v>270</v>
      </c>
      <c r="AA459" s="54" t="s">
        <v>16476</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15890</v>
      </c>
      <c r="B460" s="3" t="s">
        <v>6954</v>
      </c>
      <c r="C460" s="4" t="s">
        <v>6955</v>
      </c>
      <c r="D460" s="4" t="s">
        <v>7063</v>
      </c>
      <c r="E460" s="4" t="s">
        <v>6957</v>
      </c>
      <c r="F460" s="4" t="s">
        <v>6958</v>
      </c>
      <c r="G460" s="4" t="s">
        <v>6959</v>
      </c>
      <c r="H460" s="3" t="s">
        <v>345</v>
      </c>
      <c r="I460" s="4" t="s">
        <v>346</v>
      </c>
      <c r="J460" s="4" t="s">
        <v>347</v>
      </c>
      <c r="K460" s="5" t="s">
        <v>7064</v>
      </c>
      <c r="L460" s="6">
        <v>2</v>
      </c>
      <c r="M460" s="5" t="s">
        <v>22</v>
      </c>
      <c r="N460" s="90" t="s">
        <v>497</v>
      </c>
      <c r="O460" s="5" t="s">
        <v>4736</v>
      </c>
      <c r="P460" s="90" t="s">
        <v>3581</v>
      </c>
      <c r="Q460" s="5" t="s">
        <v>179</v>
      </c>
      <c r="R460" s="90" t="s">
        <v>1593</v>
      </c>
      <c r="S460" s="4" t="s">
        <v>286</v>
      </c>
      <c r="T460" s="68" t="str">
        <f t="shared" si="7"/>
        <v xml:space="preserve">10. Reducción de las desigualdades </v>
      </c>
      <c r="U460" s="90" t="s">
        <v>349</v>
      </c>
      <c r="V460" s="4" t="s">
        <v>350</v>
      </c>
      <c r="W460" s="90" t="s">
        <v>351</v>
      </c>
      <c r="X460" s="4" t="s">
        <v>352</v>
      </c>
      <c r="Y460" s="90"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15891</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90">
        <v>1</v>
      </c>
      <c r="O461" s="5" t="s">
        <v>137</v>
      </c>
      <c r="P461" s="90">
        <v>5</v>
      </c>
      <c r="Q461" s="5" t="s">
        <v>177</v>
      </c>
      <c r="R461" s="90">
        <v>8</v>
      </c>
      <c r="S461" s="4" t="s">
        <v>1854</v>
      </c>
      <c r="T461" s="68" t="str">
        <f t="shared" si="7"/>
        <v>8. Trabajo decente y crecimiento económico</v>
      </c>
      <c r="U461" s="90" t="s">
        <v>497</v>
      </c>
      <c r="V461" s="4" t="s">
        <v>34</v>
      </c>
      <c r="W461" s="90" t="s">
        <v>528</v>
      </c>
      <c r="X461" s="4" t="s">
        <v>37</v>
      </c>
      <c r="Y461" s="90" t="s">
        <v>349</v>
      </c>
      <c r="Z461" s="4" t="s">
        <v>1685</v>
      </c>
      <c r="AA461" s="54" t="s">
        <v>16497</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15892</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90">
        <v>1</v>
      </c>
      <c r="O462" s="4" t="s">
        <v>137</v>
      </c>
      <c r="P462" s="90">
        <v>5</v>
      </c>
      <c r="Q462" s="4" t="s">
        <v>177</v>
      </c>
      <c r="R462" s="90">
        <v>16</v>
      </c>
      <c r="S462" s="4" t="s">
        <v>31</v>
      </c>
      <c r="T462" s="68" t="str">
        <f t="shared" si="7"/>
        <v>16. Paz, justicia e instituciones sólidas</v>
      </c>
      <c r="U462" s="90" t="s">
        <v>528</v>
      </c>
      <c r="V462" s="4" t="s">
        <v>578</v>
      </c>
      <c r="W462" s="90" t="s">
        <v>3581</v>
      </c>
      <c r="X462" s="4" t="s">
        <v>4290</v>
      </c>
      <c r="Y462" s="90" t="s">
        <v>497</v>
      </c>
      <c r="Z462" s="4" t="s">
        <v>4290</v>
      </c>
      <c r="AA462" s="54" t="s">
        <v>16506</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15893</v>
      </c>
      <c r="B463" s="3" t="s">
        <v>7065</v>
      </c>
      <c r="C463" s="4" t="s">
        <v>7066</v>
      </c>
      <c r="D463" s="4" t="s">
        <v>7067</v>
      </c>
      <c r="E463" s="4" t="s">
        <v>7068</v>
      </c>
      <c r="F463" s="4" t="s">
        <v>7069</v>
      </c>
      <c r="G463" s="4" t="s">
        <v>7070</v>
      </c>
      <c r="H463" s="3" t="s">
        <v>14</v>
      </c>
      <c r="I463" s="4" t="s">
        <v>16</v>
      </c>
      <c r="J463" s="4" t="s">
        <v>362</v>
      </c>
      <c r="K463" s="5" t="s">
        <v>7087</v>
      </c>
      <c r="L463" s="6">
        <v>2</v>
      </c>
      <c r="M463" s="5" t="s">
        <v>22</v>
      </c>
      <c r="N463" s="90" t="s">
        <v>497</v>
      </c>
      <c r="O463" s="5" t="s">
        <v>137</v>
      </c>
      <c r="P463" s="90" t="s">
        <v>498</v>
      </c>
      <c r="Q463" s="5" t="s">
        <v>177</v>
      </c>
      <c r="R463" s="90" t="s">
        <v>1593</v>
      </c>
      <c r="S463" s="4" t="s">
        <v>286</v>
      </c>
      <c r="T463" s="68" t="str">
        <f t="shared" si="7"/>
        <v xml:space="preserve">10. Reducción de las desigualdades </v>
      </c>
      <c r="U463" s="90" t="s">
        <v>528</v>
      </c>
      <c r="V463" s="4" t="s">
        <v>578</v>
      </c>
      <c r="W463" s="90" t="s">
        <v>3581</v>
      </c>
      <c r="X463" s="4" t="s">
        <v>4290</v>
      </c>
      <c r="Y463" s="90" t="s">
        <v>497</v>
      </c>
      <c r="Z463" s="4" t="s">
        <v>4290</v>
      </c>
      <c r="AA463" s="54" t="s">
        <v>16506</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15894</v>
      </c>
      <c r="B464" s="3" t="s">
        <v>7065</v>
      </c>
      <c r="C464" s="4" t="s">
        <v>7066</v>
      </c>
      <c r="D464" s="4" t="s">
        <v>7067</v>
      </c>
      <c r="E464" s="4" t="s">
        <v>7068</v>
      </c>
      <c r="F464" s="4" t="s">
        <v>7069</v>
      </c>
      <c r="G464" s="4" t="s">
        <v>7070</v>
      </c>
      <c r="H464" s="3" t="s">
        <v>231</v>
      </c>
      <c r="I464" s="4" t="s">
        <v>232</v>
      </c>
      <c r="J464" s="4" t="s">
        <v>7100</v>
      </c>
      <c r="K464" s="5" t="s">
        <v>7101</v>
      </c>
      <c r="L464" s="6">
        <v>2</v>
      </c>
      <c r="M464" s="5" t="s">
        <v>22</v>
      </c>
      <c r="N464" s="90" t="s">
        <v>497</v>
      </c>
      <c r="O464" s="4" t="s">
        <v>4736</v>
      </c>
      <c r="P464" s="90" t="s">
        <v>498</v>
      </c>
      <c r="Q464" s="4" t="s">
        <v>177</v>
      </c>
      <c r="R464" s="90">
        <v>16</v>
      </c>
      <c r="S464" s="4" t="s">
        <v>31</v>
      </c>
      <c r="T464" s="68" t="str">
        <f t="shared" si="7"/>
        <v>16. Paz, justicia e instituciones sólidas</v>
      </c>
      <c r="U464" s="90" t="s">
        <v>497</v>
      </c>
      <c r="V464" s="4" t="s">
        <v>34</v>
      </c>
      <c r="W464" s="90" t="s">
        <v>3581</v>
      </c>
      <c r="X464" s="4" t="s">
        <v>235</v>
      </c>
      <c r="Y464" s="90" t="s">
        <v>349</v>
      </c>
      <c r="Z464" s="4" t="s">
        <v>236</v>
      </c>
      <c r="AA464" s="54" t="s">
        <v>16475</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15895</v>
      </c>
      <c r="B465" s="3" t="s">
        <v>7065</v>
      </c>
      <c r="C465" s="4" t="s">
        <v>7066</v>
      </c>
      <c r="D465" s="4" t="s">
        <v>7067</v>
      </c>
      <c r="E465" s="4" t="s">
        <v>7068</v>
      </c>
      <c r="F465" s="4" t="s">
        <v>7069</v>
      </c>
      <c r="G465" s="4" t="s">
        <v>7070</v>
      </c>
      <c r="H465" s="3" t="s">
        <v>248</v>
      </c>
      <c r="I465" s="4" t="s">
        <v>249</v>
      </c>
      <c r="J465" s="4" t="s">
        <v>7109</v>
      </c>
      <c r="K465" s="5" t="s">
        <v>7110</v>
      </c>
      <c r="L465" s="6">
        <v>2</v>
      </c>
      <c r="M465" s="5" t="s">
        <v>22</v>
      </c>
      <c r="N465" s="90" t="s">
        <v>497</v>
      </c>
      <c r="O465" s="5" t="s">
        <v>4736</v>
      </c>
      <c r="P465" s="90" t="s">
        <v>498</v>
      </c>
      <c r="Q465" s="5" t="s">
        <v>177</v>
      </c>
      <c r="R465" s="90">
        <v>16</v>
      </c>
      <c r="S465" s="4" t="s">
        <v>31</v>
      </c>
      <c r="T465" s="68" t="str">
        <f t="shared" si="7"/>
        <v>16. Paz, justicia e instituciones sólidas</v>
      </c>
      <c r="U465" s="90" t="s">
        <v>497</v>
      </c>
      <c r="V465" s="4" t="s">
        <v>34</v>
      </c>
      <c r="W465" s="90" t="s">
        <v>528</v>
      </c>
      <c r="X465" s="4" t="s">
        <v>37</v>
      </c>
      <c r="Y465" s="90"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15896</v>
      </c>
      <c r="B466" s="3" t="s">
        <v>7065</v>
      </c>
      <c r="C466" s="4" t="s">
        <v>7066</v>
      </c>
      <c r="D466" s="4" t="s">
        <v>7067</v>
      </c>
      <c r="E466" s="4" t="s">
        <v>7068</v>
      </c>
      <c r="F466" s="4" t="s">
        <v>7069</v>
      </c>
      <c r="G466" s="4" t="s">
        <v>7070</v>
      </c>
      <c r="H466" s="3" t="s">
        <v>263</v>
      </c>
      <c r="I466" s="4" t="s">
        <v>264</v>
      </c>
      <c r="J466" s="4" t="s">
        <v>362</v>
      </c>
      <c r="K466" s="5" t="s">
        <v>7117</v>
      </c>
      <c r="L466" s="6">
        <v>2</v>
      </c>
      <c r="M466" s="5" t="s">
        <v>22</v>
      </c>
      <c r="N466" s="90" t="s">
        <v>497</v>
      </c>
      <c r="O466" s="4" t="s">
        <v>4736</v>
      </c>
      <c r="P466" s="90" t="s">
        <v>3581</v>
      </c>
      <c r="Q466" s="4" t="s">
        <v>179</v>
      </c>
      <c r="R466" s="90">
        <v>5</v>
      </c>
      <c r="S466" s="4" t="s">
        <v>268</v>
      </c>
      <c r="T466" s="68" t="str">
        <f t="shared" si="7"/>
        <v xml:space="preserve">5. Igualdad de género </v>
      </c>
      <c r="U466" s="90" t="s">
        <v>497</v>
      </c>
      <c r="V466" s="4" t="s">
        <v>34</v>
      </c>
      <c r="W466" s="90" t="s">
        <v>349</v>
      </c>
      <c r="X466" s="4" t="s">
        <v>269</v>
      </c>
      <c r="Y466" s="90" t="s">
        <v>840</v>
      </c>
      <c r="Z466" s="4" t="s">
        <v>270</v>
      </c>
      <c r="AA466" s="54" t="s">
        <v>16476</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15897</v>
      </c>
      <c r="B467" s="3" t="s">
        <v>7065</v>
      </c>
      <c r="C467" s="4" t="s">
        <v>7066</v>
      </c>
      <c r="D467" s="4" t="s">
        <v>7067</v>
      </c>
      <c r="E467" s="4" t="s">
        <v>7068</v>
      </c>
      <c r="F467" s="4" t="s">
        <v>7069</v>
      </c>
      <c r="G467" s="4" t="s">
        <v>7070</v>
      </c>
      <c r="H467" s="3" t="s">
        <v>282</v>
      </c>
      <c r="I467" s="4" t="s">
        <v>283</v>
      </c>
      <c r="J467" s="4" t="s">
        <v>7128</v>
      </c>
      <c r="K467" s="5" t="s">
        <v>7129</v>
      </c>
      <c r="L467" s="6">
        <v>2</v>
      </c>
      <c r="M467" s="5" t="s">
        <v>22</v>
      </c>
      <c r="N467" s="90" t="s">
        <v>497</v>
      </c>
      <c r="O467" s="5" t="s">
        <v>4736</v>
      </c>
      <c r="P467" s="90" t="s">
        <v>3581</v>
      </c>
      <c r="Q467" s="5" t="s">
        <v>179</v>
      </c>
      <c r="R467" s="90">
        <v>10</v>
      </c>
      <c r="S467" s="4" t="s">
        <v>286</v>
      </c>
      <c r="T467" s="68" t="str">
        <f t="shared" si="7"/>
        <v xml:space="preserve">10. Reducción de las desigualdades </v>
      </c>
      <c r="U467" s="90" t="s">
        <v>497</v>
      </c>
      <c r="V467" s="4" t="s">
        <v>34</v>
      </c>
      <c r="W467" s="90" t="s">
        <v>349</v>
      </c>
      <c r="X467" s="4" t="s">
        <v>269</v>
      </c>
      <c r="Y467" s="90" t="s">
        <v>840</v>
      </c>
      <c r="Z467" s="4" t="s">
        <v>270</v>
      </c>
      <c r="AA467" s="54" t="s">
        <v>16476</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15898</v>
      </c>
      <c r="B468" s="3" t="s">
        <v>7065</v>
      </c>
      <c r="C468" s="4" t="s">
        <v>7066</v>
      </c>
      <c r="D468" s="4" t="s">
        <v>7135</v>
      </c>
      <c r="E468" s="4" t="s">
        <v>7068</v>
      </c>
      <c r="F468" s="4" t="s">
        <v>7069</v>
      </c>
      <c r="G468" s="4" t="s">
        <v>7070</v>
      </c>
      <c r="H468" s="3" t="s">
        <v>345</v>
      </c>
      <c r="I468" s="4" t="s">
        <v>346</v>
      </c>
      <c r="J468" s="4" t="s">
        <v>347</v>
      </c>
      <c r="K468" s="5" t="s">
        <v>7136</v>
      </c>
      <c r="L468" s="6">
        <v>2</v>
      </c>
      <c r="M468" s="5" t="s">
        <v>22</v>
      </c>
      <c r="N468" s="90" t="s">
        <v>497</v>
      </c>
      <c r="O468" s="4" t="s">
        <v>4736</v>
      </c>
      <c r="P468" s="90" t="s">
        <v>3581</v>
      </c>
      <c r="Q468" s="4" t="s">
        <v>179</v>
      </c>
      <c r="R468" s="90" t="s">
        <v>1593</v>
      </c>
      <c r="S468" s="4" t="s">
        <v>286</v>
      </c>
      <c r="T468" s="68" t="str">
        <f t="shared" si="7"/>
        <v xml:space="preserve">10. Reducción de las desigualdades </v>
      </c>
      <c r="U468" s="90" t="s">
        <v>349</v>
      </c>
      <c r="V468" s="4" t="s">
        <v>350</v>
      </c>
      <c r="W468" s="90" t="s">
        <v>351</v>
      </c>
      <c r="X468" s="4" t="s">
        <v>352</v>
      </c>
      <c r="Y468" s="90"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15899</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90">
        <v>3</v>
      </c>
      <c r="O469" s="4" t="s">
        <v>138</v>
      </c>
      <c r="P469" s="90">
        <v>4</v>
      </c>
      <c r="Q469" s="4" t="s">
        <v>186</v>
      </c>
      <c r="R469" s="90">
        <v>15</v>
      </c>
      <c r="S469" s="4" t="s">
        <v>927</v>
      </c>
      <c r="T469" s="68" t="str">
        <f t="shared" si="7"/>
        <v>15. Vida de ecosistemas terrestres</v>
      </c>
      <c r="U469" s="90" t="s">
        <v>349</v>
      </c>
      <c r="V469" s="4" t="s">
        <v>350</v>
      </c>
      <c r="W469" s="90" t="s">
        <v>497</v>
      </c>
      <c r="X469" s="4" t="s">
        <v>928</v>
      </c>
      <c r="Y469" s="90" t="s">
        <v>840</v>
      </c>
      <c r="Z469" s="4" t="s">
        <v>929</v>
      </c>
      <c r="AA469" s="54" t="s">
        <v>16489</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15908</v>
      </c>
      <c r="B470" s="3" t="s">
        <v>7137</v>
      </c>
      <c r="C470" s="4" t="s">
        <v>7138</v>
      </c>
      <c r="D470" s="4" t="s">
        <v>7139</v>
      </c>
      <c r="E470" s="4" t="s">
        <v>7140</v>
      </c>
      <c r="F470" s="4" t="s">
        <v>7141</v>
      </c>
      <c r="G470" s="4" t="s">
        <v>7142</v>
      </c>
      <c r="H470" s="3" t="s">
        <v>282</v>
      </c>
      <c r="I470" s="4" t="s">
        <v>283</v>
      </c>
      <c r="J470" s="4" t="s">
        <v>7319</v>
      </c>
      <c r="K470" s="5" t="s">
        <v>7320</v>
      </c>
      <c r="L470" s="6">
        <v>2</v>
      </c>
      <c r="M470" s="5" t="s">
        <v>22</v>
      </c>
      <c r="N470" s="90" t="s">
        <v>528</v>
      </c>
      <c r="O470" s="4" t="s">
        <v>138</v>
      </c>
      <c r="P470" s="90" t="s">
        <v>840</v>
      </c>
      <c r="Q470" s="4" t="s">
        <v>186</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16476</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15909</v>
      </c>
      <c r="B471" s="3" t="s">
        <v>7137</v>
      </c>
      <c r="C471" s="4" t="s">
        <v>7138</v>
      </c>
      <c r="D471" s="4" t="s">
        <v>7378</v>
      </c>
      <c r="E471" s="4" t="s">
        <v>7140</v>
      </c>
      <c r="F471" s="4" t="s">
        <v>7141</v>
      </c>
      <c r="G471" s="4" t="s">
        <v>7142</v>
      </c>
      <c r="H471" s="3" t="s">
        <v>345</v>
      </c>
      <c r="I471" s="4" t="s">
        <v>346</v>
      </c>
      <c r="J471" s="4" t="s">
        <v>347</v>
      </c>
      <c r="K471" s="5" t="s">
        <v>7379</v>
      </c>
      <c r="L471" s="6">
        <v>2</v>
      </c>
      <c r="M471" s="5" t="s">
        <v>22</v>
      </c>
      <c r="N471" s="90" t="s">
        <v>528</v>
      </c>
      <c r="O471" s="5" t="s">
        <v>138</v>
      </c>
      <c r="P471" s="90" t="s">
        <v>840</v>
      </c>
      <c r="Q471" s="5" t="s">
        <v>186</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15910</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90">
        <v>3</v>
      </c>
      <c r="O472" s="5" t="s">
        <v>138</v>
      </c>
      <c r="P472" s="90">
        <v>1</v>
      </c>
      <c r="Q472" s="5" t="s">
        <v>183</v>
      </c>
      <c r="R472" s="90">
        <v>15</v>
      </c>
      <c r="S472" s="4" t="s">
        <v>927</v>
      </c>
      <c r="T472" s="68" t="str">
        <f t="shared" si="7"/>
        <v>15. Vida de ecosistemas terrestres</v>
      </c>
      <c r="U472" s="90" t="s">
        <v>349</v>
      </c>
      <c r="V472" s="4" t="s">
        <v>350</v>
      </c>
      <c r="W472" s="90" t="s">
        <v>497</v>
      </c>
      <c r="X472" s="4" t="s">
        <v>928</v>
      </c>
      <c r="Y472" s="90" t="s">
        <v>840</v>
      </c>
      <c r="Z472" s="4" t="s">
        <v>929</v>
      </c>
      <c r="AA472" s="54" t="s">
        <v>16489</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15911</v>
      </c>
      <c r="B473" s="3" t="s">
        <v>7137</v>
      </c>
      <c r="C473" s="4" t="s">
        <v>7138</v>
      </c>
      <c r="D473" s="4" t="s">
        <v>7139</v>
      </c>
      <c r="E473" s="4" t="s">
        <v>7140</v>
      </c>
      <c r="F473" s="4" t="s">
        <v>7141</v>
      </c>
      <c r="G473" s="4" t="s">
        <v>7142</v>
      </c>
      <c r="H473" s="3" t="s">
        <v>295</v>
      </c>
      <c r="I473" s="4" t="s">
        <v>296</v>
      </c>
      <c r="J473" s="4" t="s">
        <v>7359</v>
      </c>
      <c r="K473" s="5" t="s">
        <v>7360</v>
      </c>
      <c r="L473" s="6">
        <v>2</v>
      </c>
      <c r="M473" s="5" t="s">
        <v>22</v>
      </c>
      <c r="N473" s="90">
        <v>3</v>
      </c>
      <c r="O473" s="4" t="s">
        <v>138</v>
      </c>
      <c r="P473" s="90">
        <v>4</v>
      </c>
      <c r="Q473" s="4" t="s">
        <v>186</v>
      </c>
      <c r="R473" s="90">
        <v>16</v>
      </c>
      <c r="S473" s="4" t="s">
        <v>31</v>
      </c>
      <c r="T473" s="68" t="str">
        <f t="shared" si="7"/>
        <v>16. Paz, justicia e instituciones sólidas</v>
      </c>
      <c r="U473" s="90" t="s">
        <v>497</v>
      </c>
      <c r="V473" s="4" t="s">
        <v>222</v>
      </c>
      <c r="W473" s="90" t="s">
        <v>528</v>
      </c>
      <c r="X473" s="4" t="s">
        <v>37</v>
      </c>
      <c r="Y473" s="90" t="s">
        <v>349</v>
      </c>
      <c r="Z473" s="4" t="s">
        <v>1685</v>
      </c>
      <c r="AA473" s="54" t="s">
        <v>16497</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15900</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90">
        <v>3</v>
      </c>
      <c r="O474" s="5" t="s">
        <v>138</v>
      </c>
      <c r="P474" s="90">
        <v>4</v>
      </c>
      <c r="Q474" s="5" t="s">
        <v>186</v>
      </c>
      <c r="R474" s="90">
        <v>15</v>
      </c>
      <c r="S474" s="4" t="s">
        <v>927</v>
      </c>
      <c r="T474" s="68" t="str">
        <f t="shared" si="7"/>
        <v>15. Vida de ecosistemas terrestres</v>
      </c>
      <c r="U474" s="90" t="s">
        <v>497</v>
      </c>
      <c r="V474" s="4" t="s">
        <v>34</v>
      </c>
      <c r="W474" s="90" t="s">
        <v>528</v>
      </c>
      <c r="X474" s="4" t="s">
        <v>37</v>
      </c>
      <c r="Y474" s="90" t="s">
        <v>528</v>
      </c>
      <c r="Z474" s="4" t="s">
        <v>7190</v>
      </c>
      <c r="AA474" s="54" t="s">
        <v>16513</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15901</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90">
        <v>3</v>
      </c>
      <c r="O475" s="4" t="s">
        <v>138</v>
      </c>
      <c r="P475" s="90">
        <v>4</v>
      </c>
      <c r="Q475" s="4" t="s">
        <v>186</v>
      </c>
      <c r="R475" s="90">
        <v>15</v>
      </c>
      <c r="S475" s="4" t="s">
        <v>927</v>
      </c>
      <c r="T475" s="68" t="str">
        <f t="shared" si="7"/>
        <v>15. Vida de ecosistemas terrestres</v>
      </c>
      <c r="U475" s="90" t="s">
        <v>349</v>
      </c>
      <c r="V475" s="4" t="s">
        <v>350</v>
      </c>
      <c r="W475" s="90" t="s">
        <v>497</v>
      </c>
      <c r="X475" s="4" t="s">
        <v>928</v>
      </c>
      <c r="Y475" s="90"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15902</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90" t="s">
        <v>528</v>
      </c>
      <c r="O476" s="5" t="s">
        <v>138</v>
      </c>
      <c r="P476" s="90" t="s">
        <v>840</v>
      </c>
      <c r="Q476" s="5" t="s">
        <v>186</v>
      </c>
      <c r="R476" s="90">
        <v>11</v>
      </c>
      <c r="S476" s="4" t="s">
        <v>631</v>
      </c>
      <c r="T476" s="68" t="str">
        <f t="shared" si="7"/>
        <v>11. Ciudades y comunidades sostenibles</v>
      </c>
      <c r="U476" s="90" t="s">
        <v>497</v>
      </c>
      <c r="V476" s="4" t="s">
        <v>34</v>
      </c>
      <c r="W476" s="90" t="s">
        <v>528</v>
      </c>
      <c r="X476" s="4" t="s">
        <v>37</v>
      </c>
      <c r="Y476" s="90" t="s">
        <v>528</v>
      </c>
      <c r="Z476" s="4" t="s">
        <v>7190</v>
      </c>
      <c r="AA476" s="54" t="s">
        <v>16513</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15903</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90">
        <v>3</v>
      </c>
      <c r="O477" s="4" t="s">
        <v>138</v>
      </c>
      <c r="P477" s="90">
        <v>4</v>
      </c>
      <c r="Q477" s="4" t="s">
        <v>186</v>
      </c>
      <c r="R477" s="90">
        <v>15</v>
      </c>
      <c r="S477" s="4" t="s">
        <v>927</v>
      </c>
      <c r="T477" s="68" t="str">
        <f t="shared" si="7"/>
        <v>15. Vida de ecosistemas terrestres</v>
      </c>
      <c r="U477" s="90" t="s">
        <v>497</v>
      </c>
      <c r="V477" s="4" t="s">
        <v>34</v>
      </c>
      <c r="W477" s="90" t="s">
        <v>528</v>
      </c>
      <c r="X477" s="4" t="s">
        <v>37</v>
      </c>
      <c r="Y477" s="90"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15904</v>
      </c>
      <c r="B478" s="3" t="s">
        <v>7137</v>
      </c>
      <c r="C478" s="4" t="s">
        <v>7138</v>
      </c>
      <c r="D478" s="4" t="s">
        <v>7139</v>
      </c>
      <c r="E478" s="4" t="s">
        <v>7140</v>
      </c>
      <c r="F478" s="4" t="s">
        <v>7141</v>
      </c>
      <c r="G478" s="4" t="s">
        <v>7142</v>
      </c>
      <c r="H478" s="3" t="s">
        <v>14</v>
      </c>
      <c r="I478" s="4" t="s">
        <v>16</v>
      </c>
      <c r="J478" s="4" t="s">
        <v>7143</v>
      </c>
      <c r="K478" s="5" t="s">
        <v>7144</v>
      </c>
      <c r="L478" s="6">
        <v>2</v>
      </c>
      <c r="M478" s="5" t="s">
        <v>22</v>
      </c>
      <c r="N478" s="90">
        <v>3</v>
      </c>
      <c r="O478" s="5" t="s">
        <v>138</v>
      </c>
      <c r="P478" s="90">
        <v>4</v>
      </c>
      <c r="Q478" s="5" t="s">
        <v>186</v>
      </c>
      <c r="R478" s="90">
        <v>15</v>
      </c>
      <c r="S478" s="4" t="s">
        <v>927</v>
      </c>
      <c r="T478" s="68" t="str">
        <f t="shared" si="7"/>
        <v>15. Vida de ecosistemas terrestres</v>
      </c>
      <c r="U478" s="90" t="s">
        <v>349</v>
      </c>
      <c r="V478" s="4" t="s">
        <v>350</v>
      </c>
      <c r="W478" s="90" t="s">
        <v>497</v>
      </c>
      <c r="X478" s="4" t="s">
        <v>928</v>
      </c>
      <c r="Y478" s="90" t="s">
        <v>840</v>
      </c>
      <c r="Z478" s="4" t="s">
        <v>929</v>
      </c>
      <c r="AA478" s="54" t="s">
        <v>16489</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15905</v>
      </c>
      <c r="B479" s="3" t="s">
        <v>7137</v>
      </c>
      <c r="C479" s="4" t="s">
        <v>7138</v>
      </c>
      <c r="D479" s="4" t="s">
        <v>7139</v>
      </c>
      <c r="E479" s="4" t="s">
        <v>7140</v>
      </c>
      <c r="F479" s="4" t="s">
        <v>7141</v>
      </c>
      <c r="G479" s="4" t="s">
        <v>7142</v>
      </c>
      <c r="H479" s="3" t="s">
        <v>231</v>
      </c>
      <c r="I479" s="4" t="s">
        <v>232</v>
      </c>
      <c r="J479" s="4" t="s">
        <v>362</v>
      </c>
      <c r="K479" s="5" t="s">
        <v>7286</v>
      </c>
      <c r="L479" s="6">
        <v>2</v>
      </c>
      <c r="M479" s="5" t="s">
        <v>22</v>
      </c>
      <c r="N479" s="90" t="s">
        <v>528</v>
      </c>
      <c r="O479" s="5" t="s">
        <v>138</v>
      </c>
      <c r="P479" s="90" t="s">
        <v>840</v>
      </c>
      <c r="Q479" s="5" t="s">
        <v>186</v>
      </c>
      <c r="R479" s="90">
        <v>16</v>
      </c>
      <c r="S479" s="4" t="s">
        <v>31</v>
      </c>
      <c r="T479" s="68" t="str">
        <f t="shared" si="7"/>
        <v>16. Paz, justicia e instituciones sólidas</v>
      </c>
      <c r="U479" s="90" t="s">
        <v>497</v>
      </c>
      <c r="V479" s="4" t="s">
        <v>34</v>
      </c>
      <c r="W479" s="90" t="s">
        <v>3581</v>
      </c>
      <c r="X479" s="4" t="s">
        <v>235</v>
      </c>
      <c r="Y479" s="90" t="s">
        <v>349</v>
      </c>
      <c r="Z479" s="4" t="s">
        <v>236</v>
      </c>
      <c r="AA479" s="54" t="s">
        <v>16475</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15906</v>
      </c>
      <c r="B480" s="3" t="s">
        <v>7137</v>
      </c>
      <c r="C480" s="4" t="s">
        <v>7138</v>
      </c>
      <c r="D480" s="4" t="s">
        <v>7139</v>
      </c>
      <c r="E480" s="4" t="s">
        <v>7140</v>
      </c>
      <c r="F480" s="4" t="s">
        <v>7141</v>
      </c>
      <c r="G480" s="4" t="s">
        <v>7142</v>
      </c>
      <c r="H480" s="3" t="s">
        <v>248</v>
      </c>
      <c r="I480" s="4" t="s">
        <v>249</v>
      </c>
      <c r="J480" s="4" t="s">
        <v>7243</v>
      </c>
      <c r="K480" s="5" t="s">
        <v>7302</v>
      </c>
      <c r="L480" s="6">
        <v>2</v>
      </c>
      <c r="M480" s="5" t="s">
        <v>22</v>
      </c>
      <c r="N480" s="90" t="s">
        <v>528</v>
      </c>
      <c r="O480" s="4" t="s">
        <v>138</v>
      </c>
      <c r="P480" s="90" t="s">
        <v>840</v>
      </c>
      <c r="Q480" s="4" t="s">
        <v>186</v>
      </c>
      <c r="R480" s="90">
        <v>16</v>
      </c>
      <c r="S480" s="4" t="s">
        <v>31</v>
      </c>
      <c r="T480" s="68" t="str">
        <f t="shared" si="7"/>
        <v>16. Paz, justicia e instituciones sólidas</v>
      </c>
      <c r="U480" s="90" t="s">
        <v>497</v>
      </c>
      <c r="V480" s="4" t="s">
        <v>34</v>
      </c>
      <c r="W480" s="90" t="s">
        <v>528</v>
      </c>
      <c r="X480" s="4" t="s">
        <v>37</v>
      </c>
      <c r="Y480" s="90"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15907</v>
      </c>
      <c r="B481" s="3" t="s">
        <v>7137</v>
      </c>
      <c r="C481" s="4" t="s">
        <v>7138</v>
      </c>
      <c r="D481" s="4" t="s">
        <v>7139</v>
      </c>
      <c r="E481" s="4" t="s">
        <v>7140</v>
      </c>
      <c r="F481" s="4" t="s">
        <v>7141</v>
      </c>
      <c r="G481" s="4" t="s">
        <v>7142</v>
      </c>
      <c r="H481" s="3" t="s">
        <v>263</v>
      </c>
      <c r="I481" s="4" t="s">
        <v>264</v>
      </c>
      <c r="J481" s="4" t="s">
        <v>7303</v>
      </c>
      <c r="K481" s="5" t="s">
        <v>7304</v>
      </c>
      <c r="L481" s="6">
        <v>2</v>
      </c>
      <c r="M481" s="5" t="s">
        <v>22</v>
      </c>
      <c r="N481" s="90" t="s">
        <v>528</v>
      </c>
      <c r="O481" s="5" t="s">
        <v>138</v>
      </c>
      <c r="P481" s="90" t="s">
        <v>840</v>
      </c>
      <c r="Q481" s="5" t="s">
        <v>186</v>
      </c>
      <c r="R481" s="90">
        <v>5</v>
      </c>
      <c r="S481" s="4" t="s">
        <v>268</v>
      </c>
      <c r="T481" s="68" t="str">
        <f t="shared" si="7"/>
        <v xml:space="preserve">5. Igualdad de género </v>
      </c>
      <c r="U481" s="90" t="s">
        <v>497</v>
      </c>
      <c r="V481" s="4" t="s">
        <v>34</v>
      </c>
      <c r="W481" s="90" t="s">
        <v>349</v>
      </c>
      <c r="X481" s="4" t="s">
        <v>269</v>
      </c>
      <c r="Y481" s="90" t="s">
        <v>840</v>
      </c>
      <c r="Z481" s="4" t="s">
        <v>270</v>
      </c>
      <c r="AA481" s="54" t="s">
        <v>16476</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15912</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90">
        <v>3</v>
      </c>
      <c r="O482" s="4" t="s">
        <v>138</v>
      </c>
      <c r="P482" s="90">
        <v>2</v>
      </c>
      <c r="Q482" s="4" t="s">
        <v>184</v>
      </c>
      <c r="R482" s="90">
        <v>6</v>
      </c>
      <c r="S482" s="4" t="s">
        <v>1300</v>
      </c>
      <c r="T482" s="68" t="str">
        <f t="shared" si="7"/>
        <v xml:space="preserve">6. Agua limpia y saneamiento </v>
      </c>
      <c r="U482" s="90" t="s">
        <v>349</v>
      </c>
      <c r="V482" s="4" t="s">
        <v>350</v>
      </c>
      <c r="W482" s="90" t="s">
        <v>349</v>
      </c>
      <c r="X482" s="4" t="s">
        <v>783</v>
      </c>
      <c r="Y482" s="90" t="s">
        <v>528</v>
      </c>
      <c r="Z482" s="4" t="s">
        <v>1301</v>
      </c>
      <c r="AA482" s="54" t="s">
        <v>16486</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15913</v>
      </c>
      <c r="B483" s="3" t="s">
        <v>7380</v>
      </c>
      <c r="C483" s="4" t="s">
        <v>7381</v>
      </c>
      <c r="D483" s="4" t="s">
        <v>7382</v>
      </c>
      <c r="E483" s="4" t="s">
        <v>7383</v>
      </c>
      <c r="F483" s="4" t="s">
        <v>7384</v>
      </c>
      <c r="G483" s="4" t="s">
        <v>7385</v>
      </c>
      <c r="H483" s="3" t="s">
        <v>14</v>
      </c>
      <c r="I483" s="4" t="s">
        <v>16</v>
      </c>
      <c r="J483" s="4" t="s">
        <v>7424</v>
      </c>
      <c r="K483" s="5" t="s">
        <v>7425</v>
      </c>
      <c r="L483" s="6">
        <v>2</v>
      </c>
      <c r="M483" s="5" t="s">
        <v>22</v>
      </c>
      <c r="N483" s="90">
        <v>3</v>
      </c>
      <c r="O483" s="5" t="s">
        <v>138</v>
      </c>
      <c r="P483" s="90">
        <v>2</v>
      </c>
      <c r="Q483" s="5" t="s">
        <v>184</v>
      </c>
      <c r="R483" s="90">
        <v>6</v>
      </c>
      <c r="S483" s="4" t="s">
        <v>1300</v>
      </c>
      <c r="T483" s="68" t="str">
        <f t="shared" si="7"/>
        <v xml:space="preserve">6. Agua limpia y saneamiento </v>
      </c>
      <c r="U483" s="90" t="s">
        <v>349</v>
      </c>
      <c r="V483" s="4" t="s">
        <v>350</v>
      </c>
      <c r="W483" s="90" t="s">
        <v>497</v>
      </c>
      <c r="X483" s="4" t="s">
        <v>928</v>
      </c>
      <c r="Y483" s="90" t="s">
        <v>528</v>
      </c>
      <c r="Z483" s="4" t="s">
        <v>7426</v>
      </c>
      <c r="AA483" s="54" t="s">
        <v>16514</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15914</v>
      </c>
      <c r="B484" s="3" t="s">
        <v>7380</v>
      </c>
      <c r="C484" s="4" t="s">
        <v>7381</v>
      </c>
      <c r="D484" s="4" t="s">
        <v>7382</v>
      </c>
      <c r="E484" s="4" t="s">
        <v>7383</v>
      </c>
      <c r="F484" s="4" t="s">
        <v>7384</v>
      </c>
      <c r="G484" s="4" t="s">
        <v>7385</v>
      </c>
      <c r="H484" s="3" t="s">
        <v>231</v>
      </c>
      <c r="I484" s="4" t="s">
        <v>232</v>
      </c>
      <c r="J484" s="4" t="s">
        <v>7442</v>
      </c>
      <c r="K484" s="5" t="s">
        <v>7443</v>
      </c>
      <c r="L484" s="6">
        <v>2</v>
      </c>
      <c r="M484" s="5" t="s">
        <v>22</v>
      </c>
      <c r="N484" s="90" t="s">
        <v>528</v>
      </c>
      <c r="O484" s="4" t="s">
        <v>138</v>
      </c>
      <c r="P484" s="90" t="s">
        <v>349</v>
      </c>
      <c r="Q484" s="4" t="s">
        <v>184</v>
      </c>
      <c r="R484" s="90">
        <v>16</v>
      </c>
      <c r="S484" s="4" t="s">
        <v>31</v>
      </c>
      <c r="T484" s="68" t="str">
        <f t="shared" si="7"/>
        <v>16. Paz, justicia e instituciones sólidas</v>
      </c>
      <c r="U484" s="90" t="s">
        <v>497</v>
      </c>
      <c r="V484" s="4" t="s">
        <v>34</v>
      </c>
      <c r="W484" s="90" t="s">
        <v>3581</v>
      </c>
      <c r="X484" s="4" t="s">
        <v>235</v>
      </c>
      <c r="Y484" s="90" t="s">
        <v>349</v>
      </c>
      <c r="Z484" s="4" t="s">
        <v>236</v>
      </c>
      <c r="AA484" s="54" t="s">
        <v>16475</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15915</v>
      </c>
      <c r="B485" s="3" t="s">
        <v>7380</v>
      </c>
      <c r="C485" s="4" t="s">
        <v>7381</v>
      </c>
      <c r="D485" s="4" t="s">
        <v>7382</v>
      </c>
      <c r="E485" s="4" t="s">
        <v>7383</v>
      </c>
      <c r="F485" s="4" t="s">
        <v>7384</v>
      </c>
      <c r="G485" s="4" t="s">
        <v>7385</v>
      </c>
      <c r="H485" s="3" t="s">
        <v>248</v>
      </c>
      <c r="I485" s="4" t="s">
        <v>249</v>
      </c>
      <c r="J485" s="4" t="s">
        <v>7455</v>
      </c>
      <c r="K485" s="5" t="s">
        <v>7456</v>
      </c>
      <c r="L485" s="6">
        <v>2</v>
      </c>
      <c r="M485" s="5" t="s">
        <v>22</v>
      </c>
      <c r="N485" s="90" t="s">
        <v>528</v>
      </c>
      <c r="O485" s="5" t="s">
        <v>138</v>
      </c>
      <c r="P485" s="90" t="s">
        <v>349</v>
      </c>
      <c r="Q485" s="5" t="s">
        <v>184</v>
      </c>
      <c r="R485" s="90">
        <v>16</v>
      </c>
      <c r="S485" s="4" t="s">
        <v>31</v>
      </c>
      <c r="T485" s="68" t="str">
        <f t="shared" si="7"/>
        <v>16. Paz, justicia e instituciones sólidas</v>
      </c>
      <c r="U485" s="90" t="s">
        <v>497</v>
      </c>
      <c r="V485" s="4" t="s">
        <v>34</v>
      </c>
      <c r="W485" s="90" t="s">
        <v>528</v>
      </c>
      <c r="X485" s="4" t="s">
        <v>37</v>
      </c>
      <c r="Y485" s="90"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15916</v>
      </c>
      <c r="B486" s="3" t="s">
        <v>7380</v>
      </c>
      <c r="C486" s="4" t="s">
        <v>7381</v>
      </c>
      <c r="D486" s="4" t="s">
        <v>7382</v>
      </c>
      <c r="E486" s="4" t="s">
        <v>7383</v>
      </c>
      <c r="F486" s="4" t="s">
        <v>7384</v>
      </c>
      <c r="G486" s="4" t="s">
        <v>7385</v>
      </c>
      <c r="H486" s="3" t="s">
        <v>263</v>
      </c>
      <c r="I486" s="4" t="s">
        <v>264</v>
      </c>
      <c r="J486" s="4" t="s">
        <v>7465</v>
      </c>
      <c r="K486" s="5" t="s">
        <v>7466</v>
      </c>
      <c r="L486" s="6">
        <v>2</v>
      </c>
      <c r="M486" s="5" t="s">
        <v>22</v>
      </c>
      <c r="N486" s="90" t="s">
        <v>528</v>
      </c>
      <c r="O486" s="4" t="s">
        <v>138</v>
      </c>
      <c r="P486" s="90" t="s">
        <v>349</v>
      </c>
      <c r="Q486" s="4" t="s">
        <v>184</v>
      </c>
      <c r="R486" s="90">
        <v>5</v>
      </c>
      <c r="S486" s="4" t="s">
        <v>268</v>
      </c>
      <c r="T486" s="68" t="str">
        <f t="shared" si="7"/>
        <v xml:space="preserve">5. Igualdad de género </v>
      </c>
      <c r="U486" s="90" t="s">
        <v>497</v>
      </c>
      <c r="V486" s="4" t="s">
        <v>34</v>
      </c>
      <c r="W486" s="90" t="s">
        <v>349</v>
      </c>
      <c r="X486" s="4" t="s">
        <v>269</v>
      </c>
      <c r="Y486" s="90" t="s">
        <v>840</v>
      </c>
      <c r="Z486" s="4" t="s">
        <v>270</v>
      </c>
      <c r="AA486" s="54" t="s">
        <v>16476</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15917</v>
      </c>
      <c r="B487" s="3" t="s">
        <v>7380</v>
      </c>
      <c r="C487" s="4" t="s">
        <v>7381</v>
      </c>
      <c r="D487" s="4" t="s">
        <v>7382</v>
      </c>
      <c r="E487" s="4" t="s">
        <v>7383</v>
      </c>
      <c r="F487" s="4" t="s">
        <v>7384</v>
      </c>
      <c r="G487" s="4" t="s">
        <v>7385</v>
      </c>
      <c r="H487" s="3" t="s">
        <v>282</v>
      </c>
      <c r="I487" s="4" t="s">
        <v>283</v>
      </c>
      <c r="J487" s="4" t="s">
        <v>7480</v>
      </c>
      <c r="K487" s="5" t="s">
        <v>7481</v>
      </c>
      <c r="L487" s="6">
        <v>2</v>
      </c>
      <c r="M487" s="5" t="s">
        <v>22</v>
      </c>
      <c r="N487" s="90" t="s">
        <v>528</v>
      </c>
      <c r="O487" s="5" t="s">
        <v>138</v>
      </c>
      <c r="P487" s="90" t="s">
        <v>349</v>
      </c>
      <c r="Q487" s="5" t="s">
        <v>184</v>
      </c>
      <c r="R487" s="90">
        <v>10</v>
      </c>
      <c r="S487" s="4" t="s">
        <v>286</v>
      </c>
      <c r="T487" s="68" t="str">
        <f t="shared" si="7"/>
        <v xml:space="preserve">10. Reducción de las desigualdades </v>
      </c>
      <c r="U487" s="90" t="s">
        <v>497</v>
      </c>
      <c r="V487" s="4" t="s">
        <v>34</v>
      </c>
      <c r="W487" s="90" t="s">
        <v>349</v>
      </c>
      <c r="X487" s="4" t="s">
        <v>269</v>
      </c>
      <c r="Y487" s="90" t="s">
        <v>840</v>
      </c>
      <c r="Z487" s="4" t="s">
        <v>270</v>
      </c>
      <c r="AA487" s="54" t="s">
        <v>16476</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15918</v>
      </c>
      <c r="B488" s="3" t="s">
        <v>7380</v>
      </c>
      <c r="C488" s="4" t="s">
        <v>7381</v>
      </c>
      <c r="D488" s="4" t="s">
        <v>7523</v>
      </c>
      <c r="E488" s="4" t="s">
        <v>7383</v>
      </c>
      <c r="F488" s="4" t="s">
        <v>7384</v>
      </c>
      <c r="G488" s="4" t="s">
        <v>7385</v>
      </c>
      <c r="H488" s="3" t="s">
        <v>345</v>
      </c>
      <c r="I488" s="4" t="s">
        <v>346</v>
      </c>
      <c r="J488" s="4" t="s">
        <v>347</v>
      </c>
      <c r="K488" s="5" t="s">
        <v>7524</v>
      </c>
      <c r="L488" s="6">
        <v>2</v>
      </c>
      <c r="M488" s="5" t="s">
        <v>22</v>
      </c>
      <c r="N488" s="90" t="s">
        <v>528</v>
      </c>
      <c r="O488" s="5" t="s">
        <v>138</v>
      </c>
      <c r="P488" s="90" t="s">
        <v>349</v>
      </c>
      <c r="Q488" s="5" t="s">
        <v>184</v>
      </c>
      <c r="R488" s="90" t="s">
        <v>1593</v>
      </c>
      <c r="S488" s="4" t="s">
        <v>286</v>
      </c>
      <c r="T488" s="68" t="str">
        <f t="shared" si="7"/>
        <v xml:space="preserve">10. Reducción de las desigualdades </v>
      </c>
      <c r="U488" s="90" t="s">
        <v>349</v>
      </c>
      <c r="V488" s="4" t="s">
        <v>350</v>
      </c>
      <c r="W488" s="90" t="s">
        <v>351</v>
      </c>
      <c r="X488" s="4" t="s">
        <v>352</v>
      </c>
      <c r="Y488" s="90"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15919</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90">
        <v>3</v>
      </c>
      <c r="O489" s="4" t="s">
        <v>138</v>
      </c>
      <c r="P489" s="90">
        <v>2</v>
      </c>
      <c r="Q489" s="4" t="s">
        <v>184</v>
      </c>
      <c r="R489" s="90">
        <v>6</v>
      </c>
      <c r="S489" s="4" t="s">
        <v>1300</v>
      </c>
      <c r="T489" s="68" t="str">
        <f t="shared" si="7"/>
        <v xml:space="preserve">6. Agua limpia y saneamiento </v>
      </c>
      <c r="U489" s="90" t="s">
        <v>349</v>
      </c>
      <c r="V489" s="4" t="s">
        <v>350</v>
      </c>
      <c r="W489" s="90" t="s">
        <v>497</v>
      </c>
      <c r="X489" s="4" t="s">
        <v>928</v>
      </c>
      <c r="Y489" s="90" t="s">
        <v>528</v>
      </c>
      <c r="Z489" s="4" t="s">
        <v>7426</v>
      </c>
      <c r="AA489" s="54" t="s">
        <v>16514</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15920</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90">
        <v>3</v>
      </c>
      <c r="O490" s="4" t="s">
        <v>138</v>
      </c>
      <c r="P490" s="90">
        <v>4</v>
      </c>
      <c r="Q490" s="4" t="s">
        <v>186</v>
      </c>
      <c r="R490" s="90">
        <v>15</v>
      </c>
      <c r="S490" s="4" t="s">
        <v>927</v>
      </c>
      <c r="T490" s="68" t="str">
        <f t="shared" si="7"/>
        <v>15. Vida de ecosistemas terrestres</v>
      </c>
      <c r="U490" s="90" t="s">
        <v>349</v>
      </c>
      <c r="V490" s="4" t="s">
        <v>350</v>
      </c>
      <c r="W490" s="90" t="s">
        <v>497</v>
      </c>
      <c r="X490" s="4" t="s">
        <v>928</v>
      </c>
      <c r="Y490" s="90"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15921</v>
      </c>
      <c r="B491" s="3" t="s">
        <v>7525</v>
      </c>
      <c r="C491" s="4" t="s">
        <v>7526</v>
      </c>
      <c r="D491" s="4" t="s">
        <v>7527</v>
      </c>
      <c r="E491" s="4" t="s">
        <v>7528</v>
      </c>
      <c r="F491" s="4" t="s">
        <v>7529</v>
      </c>
      <c r="G491" s="4" t="s">
        <v>7530</v>
      </c>
      <c r="H491" s="3" t="s">
        <v>14</v>
      </c>
      <c r="I491" s="4" t="s">
        <v>16</v>
      </c>
      <c r="J491" s="4" t="s">
        <v>7548</v>
      </c>
      <c r="K491" s="5" t="s">
        <v>7549</v>
      </c>
      <c r="L491" s="6">
        <v>2</v>
      </c>
      <c r="M491" s="5" t="s">
        <v>22</v>
      </c>
      <c r="N491" s="90">
        <v>3</v>
      </c>
      <c r="O491" s="5" t="s">
        <v>138</v>
      </c>
      <c r="P491" s="90" t="s">
        <v>840</v>
      </c>
      <c r="Q491" s="5" t="s">
        <v>186</v>
      </c>
      <c r="R491" s="90">
        <v>16</v>
      </c>
      <c r="S491" s="4" t="s">
        <v>31</v>
      </c>
      <c r="T491" s="68" t="str">
        <f t="shared" si="7"/>
        <v>16. Paz, justicia e instituciones sólidas</v>
      </c>
      <c r="U491" s="90" t="s">
        <v>349</v>
      </c>
      <c r="V491" s="4" t="s">
        <v>350</v>
      </c>
      <c r="W491" s="90" t="s">
        <v>497</v>
      </c>
      <c r="X491" s="4" t="s">
        <v>928</v>
      </c>
      <c r="Y491" s="90"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15922</v>
      </c>
      <c r="B492" s="3" t="s">
        <v>7525</v>
      </c>
      <c r="C492" s="4" t="s">
        <v>7526</v>
      </c>
      <c r="D492" s="4" t="s">
        <v>7527</v>
      </c>
      <c r="E492" s="4" t="s">
        <v>7528</v>
      </c>
      <c r="F492" s="4" t="s">
        <v>7529</v>
      </c>
      <c r="G492" s="4" t="s">
        <v>7530</v>
      </c>
      <c r="H492" s="3" t="s">
        <v>231</v>
      </c>
      <c r="I492" s="4" t="s">
        <v>232</v>
      </c>
      <c r="J492" s="4" t="s">
        <v>7560</v>
      </c>
      <c r="K492" s="5" t="s">
        <v>7561</v>
      </c>
      <c r="L492" s="6">
        <v>2</v>
      </c>
      <c r="M492" s="5" t="s">
        <v>22</v>
      </c>
      <c r="N492" s="90" t="s">
        <v>528</v>
      </c>
      <c r="O492" s="4" t="s">
        <v>138</v>
      </c>
      <c r="P492" s="90" t="s">
        <v>840</v>
      </c>
      <c r="Q492" s="4" t="s">
        <v>186</v>
      </c>
      <c r="R492" s="90">
        <v>16</v>
      </c>
      <c r="S492" s="4" t="s">
        <v>31</v>
      </c>
      <c r="T492" s="68" t="str">
        <f t="shared" si="7"/>
        <v>16. Paz, justicia e instituciones sólidas</v>
      </c>
      <c r="U492" s="90" t="s">
        <v>497</v>
      </c>
      <c r="V492" s="4" t="s">
        <v>34</v>
      </c>
      <c r="W492" s="90" t="s">
        <v>3581</v>
      </c>
      <c r="X492" s="4" t="s">
        <v>235</v>
      </c>
      <c r="Y492" s="90" t="s">
        <v>349</v>
      </c>
      <c r="Z492" s="4" t="s">
        <v>236</v>
      </c>
      <c r="AA492" s="54" t="s">
        <v>16475</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15923</v>
      </c>
      <c r="B493" s="3" t="s">
        <v>7525</v>
      </c>
      <c r="C493" s="4" t="s">
        <v>7526</v>
      </c>
      <c r="D493" s="4" t="s">
        <v>7527</v>
      </c>
      <c r="E493" s="4" t="s">
        <v>7528</v>
      </c>
      <c r="F493" s="4" t="s">
        <v>7529</v>
      </c>
      <c r="G493" s="4" t="s">
        <v>7530</v>
      </c>
      <c r="H493" s="3" t="s">
        <v>248</v>
      </c>
      <c r="I493" s="4" t="s">
        <v>249</v>
      </c>
      <c r="J493" s="4" t="s">
        <v>7571</v>
      </c>
      <c r="K493" s="5" t="s">
        <v>7572</v>
      </c>
      <c r="L493" s="6">
        <v>2</v>
      </c>
      <c r="M493" s="5" t="s">
        <v>22</v>
      </c>
      <c r="N493" s="90" t="s">
        <v>528</v>
      </c>
      <c r="O493" s="5" t="s">
        <v>138</v>
      </c>
      <c r="P493" s="90" t="s">
        <v>840</v>
      </c>
      <c r="Q493" s="5" t="s">
        <v>186</v>
      </c>
      <c r="R493" s="90">
        <v>16</v>
      </c>
      <c r="S493" s="4" t="s">
        <v>31</v>
      </c>
      <c r="T493" s="68" t="str">
        <f t="shared" si="7"/>
        <v>16. Paz, justicia e instituciones sólidas</v>
      </c>
      <c r="U493" s="90" t="s">
        <v>497</v>
      </c>
      <c r="V493" s="4" t="s">
        <v>34</v>
      </c>
      <c r="W493" s="90" t="s">
        <v>528</v>
      </c>
      <c r="X493" s="4" t="s">
        <v>37</v>
      </c>
      <c r="Y493" s="90"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15924</v>
      </c>
      <c r="B494" s="3" t="s">
        <v>7525</v>
      </c>
      <c r="C494" s="4" t="s">
        <v>7526</v>
      </c>
      <c r="D494" s="4" t="s">
        <v>7527</v>
      </c>
      <c r="E494" s="4" t="s">
        <v>7528</v>
      </c>
      <c r="F494" s="4" t="s">
        <v>7529</v>
      </c>
      <c r="G494" s="4" t="s">
        <v>7530</v>
      </c>
      <c r="H494" s="3" t="s">
        <v>263</v>
      </c>
      <c r="I494" s="4" t="s">
        <v>264</v>
      </c>
      <c r="J494" s="4" t="s">
        <v>7581</v>
      </c>
      <c r="K494" s="5" t="s">
        <v>7582</v>
      </c>
      <c r="L494" s="6">
        <v>2</v>
      </c>
      <c r="M494" s="5" t="s">
        <v>22</v>
      </c>
      <c r="N494" s="90" t="s">
        <v>528</v>
      </c>
      <c r="O494" s="4" t="s">
        <v>138</v>
      </c>
      <c r="P494" s="90" t="s">
        <v>840</v>
      </c>
      <c r="Q494" s="4" t="s">
        <v>186</v>
      </c>
      <c r="R494" s="90">
        <v>5</v>
      </c>
      <c r="S494" s="4" t="s">
        <v>268</v>
      </c>
      <c r="T494" s="68" t="str">
        <f t="shared" si="7"/>
        <v xml:space="preserve">5. Igualdad de género </v>
      </c>
      <c r="U494" s="90" t="s">
        <v>497</v>
      </c>
      <c r="V494" s="4" t="s">
        <v>34</v>
      </c>
      <c r="W494" s="90" t="s">
        <v>349</v>
      </c>
      <c r="X494" s="4" t="s">
        <v>269</v>
      </c>
      <c r="Y494" s="90" t="s">
        <v>840</v>
      </c>
      <c r="Z494" s="4" t="s">
        <v>270</v>
      </c>
      <c r="AA494" s="54" t="s">
        <v>16476</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15925</v>
      </c>
      <c r="B495" s="3" t="s">
        <v>7525</v>
      </c>
      <c r="C495" s="4" t="s">
        <v>7526</v>
      </c>
      <c r="D495" s="4" t="s">
        <v>7527</v>
      </c>
      <c r="E495" s="4" t="s">
        <v>7528</v>
      </c>
      <c r="F495" s="4" t="s">
        <v>7529</v>
      </c>
      <c r="G495" s="4" t="s">
        <v>7530</v>
      </c>
      <c r="H495" s="3" t="s">
        <v>282</v>
      </c>
      <c r="I495" s="4" t="s">
        <v>283</v>
      </c>
      <c r="J495" s="4" t="s">
        <v>7592</v>
      </c>
      <c r="K495" s="5" t="s">
        <v>7593</v>
      </c>
      <c r="L495" s="6">
        <v>2</v>
      </c>
      <c r="M495" s="5" t="s">
        <v>22</v>
      </c>
      <c r="N495" s="90" t="s">
        <v>528</v>
      </c>
      <c r="O495" s="5" t="s">
        <v>138</v>
      </c>
      <c r="P495" s="90" t="s">
        <v>840</v>
      </c>
      <c r="Q495" s="5" t="s">
        <v>186</v>
      </c>
      <c r="R495" s="90">
        <v>10</v>
      </c>
      <c r="S495" s="4" t="s">
        <v>286</v>
      </c>
      <c r="T495" s="68" t="str">
        <f t="shared" si="7"/>
        <v xml:space="preserve">10. Reducción de las desigualdades </v>
      </c>
      <c r="U495" s="90" t="s">
        <v>497</v>
      </c>
      <c r="V495" s="4" t="s">
        <v>34</v>
      </c>
      <c r="W495" s="90" t="s">
        <v>349</v>
      </c>
      <c r="X495" s="4" t="s">
        <v>269</v>
      </c>
      <c r="Y495" s="90" t="s">
        <v>840</v>
      </c>
      <c r="Z495" s="4" t="s">
        <v>270</v>
      </c>
      <c r="AA495" s="54" t="s">
        <v>16476</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15926</v>
      </c>
      <c r="B496" s="3" t="s">
        <v>7525</v>
      </c>
      <c r="C496" s="4" t="s">
        <v>7526</v>
      </c>
      <c r="D496" s="4" t="s">
        <v>7527</v>
      </c>
      <c r="E496" s="4" t="s">
        <v>7528</v>
      </c>
      <c r="F496" s="4" t="s">
        <v>7529</v>
      </c>
      <c r="G496" s="4" t="s">
        <v>7530</v>
      </c>
      <c r="H496" s="3" t="s">
        <v>13061</v>
      </c>
      <c r="I496" s="4" t="s">
        <v>13062</v>
      </c>
      <c r="J496" s="4"/>
      <c r="K496" s="5" t="s">
        <v>16546</v>
      </c>
      <c r="L496" s="6" t="s">
        <v>349</v>
      </c>
      <c r="M496" s="5" t="s">
        <v>22</v>
      </c>
      <c r="N496" s="90">
        <v>3</v>
      </c>
      <c r="O496" s="5" t="s">
        <v>138</v>
      </c>
      <c r="P496" s="90">
        <v>4</v>
      </c>
      <c r="Q496" s="5" t="s">
        <v>186</v>
      </c>
      <c r="R496" s="90" t="s">
        <v>528</v>
      </c>
      <c r="S496" s="4" t="s">
        <v>927</v>
      </c>
      <c r="T496" s="68" t="str">
        <f t="shared" si="7"/>
        <v>3. Vida de ecosistemas terrestres</v>
      </c>
      <c r="U496" s="90">
        <v>2</v>
      </c>
      <c r="V496" s="4" t="s">
        <v>350</v>
      </c>
      <c r="W496" s="90" t="s">
        <v>497</v>
      </c>
      <c r="X496" s="4" t="s">
        <v>928</v>
      </c>
      <c r="Y496" s="90" t="s">
        <v>351</v>
      </c>
      <c r="Z496" s="4" t="s">
        <v>1404</v>
      </c>
      <c r="AA496" s="54" t="s">
        <v>945</v>
      </c>
      <c r="AB496" s="54" t="s">
        <v>1405</v>
      </c>
      <c r="AC496" s="3" t="s">
        <v>1406</v>
      </c>
      <c r="AD496" s="4" t="s">
        <v>16547</v>
      </c>
      <c r="AE496" s="4" t="s">
        <v>16547</v>
      </c>
      <c r="AF496" s="4" t="s">
        <v>16547</v>
      </c>
      <c r="AG496" s="4" t="s">
        <v>16547</v>
      </c>
      <c r="AH496" s="8" t="s">
        <v>16547</v>
      </c>
      <c r="AI496" s="4" t="s">
        <v>16547</v>
      </c>
      <c r="AJ496" s="4" t="s">
        <v>16547</v>
      </c>
      <c r="AK496" s="4" t="s">
        <v>16547</v>
      </c>
      <c r="AL496" s="4" t="s">
        <v>16547</v>
      </c>
      <c r="AM496" s="9" t="s">
        <v>16547</v>
      </c>
      <c r="AN496" s="9" t="s">
        <v>16547</v>
      </c>
      <c r="AO496" s="9" t="s">
        <v>16547</v>
      </c>
      <c r="AP496" s="9" t="s">
        <v>16547</v>
      </c>
      <c r="AQ496" s="6" t="s">
        <v>16547</v>
      </c>
      <c r="AR496" s="5" t="s">
        <v>16547</v>
      </c>
      <c r="AS496" s="5" t="s">
        <v>16547</v>
      </c>
      <c r="AT496" s="4" t="s">
        <v>16547</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16548</v>
      </c>
      <c r="B497" s="3" t="s">
        <v>7525</v>
      </c>
      <c r="C497" s="4" t="s">
        <v>7526</v>
      </c>
      <c r="D497" s="4" t="s">
        <v>7527</v>
      </c>
      <c r="E497" s="4" t="s">
        <v>7528</v>
      </c>
      <c r="F497" s="4" t="s">
        <v>7529</v>
      </c>
      <c r="G497" s="4" t="s">
        <v>7530</v>
      </c>
      <c r="H497" s="3" t="s">
        <v>345</v>
      </c>
      <c r="I497" s="4" t="s">
        <v>346</v>
      </c>
      <c r="J497" s="4" t="s">
        <v>347</v>
      </c>
      <c r="K497" s="5" t="s">
        <v>7602</v>
      </c>
      <c r="L497" s="6">
        <v>2</v>
      </c>
      <c r="M497" s="5" t="s">
        <v>22</v>
      </c>
      <c r="N497" s="90" t="s">
        <v>528</v>
      </c>
      <c r="O497" s="5" t="s">
        <v>138</v>
      </c>
      <c r="P497" s="90" t="s">
        <v>840</v>
      </c>
      <c r="Q497" s="5" t="s">
        <v>186</v>
      </c>
      <c r="R497" s="90" t="s">
        <v>1593</v>
      </c>
      <c r="S497" s="4" t="s">
        <v>286</v>
      </c>
      <c r="T497" s="68" t="str">
        <f t="shared" si="7"/>
        <v xml:space="preserve">10. Reducción de las desigualdades </v>
      </c>
      <c r="U497" s="90" t="s">
        <v>349</v>
      </c>
      <c r="V497" s="4" t="s">
        <v>350</v>
      </c>
      <c r="W497" s="90" t="s">
        <v>351</v>
      </c>
      <c r="X497" s="4" t="s">
        <v>352</v>
      </c>
      <c r="Y497" s="90"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15927</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90">
        <v>3</v>
      </c>
      <c r="O498" s="4" t="s">
        <v>138</v>
      </c>
      <c r="P498" s="90">
        <v>4</v>
      </c>
      <c r="Q498" s="4" t="s">
        <v>186</v>
      </c>
      <c r="R498" s="90">
        <v>11</v>
      </c>
      <c r="S498" s="4" t="s">
        <v>631</v>
      </c>
      <c r="T498" s="68" t="str">
        <f t="shared" si="7"/>
        <v>11. Ciudades y comunidades sostenibles</v>
      </c>
      <c r="U498" s="90" t="s">
        <v>349</v>
      </c>
      <c r="V498" s="4" t="s">
        <v>350</v>
      </c>
      <c r="W498" s="90" t="s">
        <v>497</v>
      </c>
      <c r="X498" s="4" t="s">
        <v>928</v>
      </c>
      <c r="Y498" s="90" t="s">
        <v>840</v>
      </c>
      <c r="Z498" s="4" t="s">
        <v>929</v>
      </c>
      <c r="AA498" s="54" t="s">
        <v>16489</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15928</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90">
        <v>3</v>
      </c>
      <c r="O499" s="5" t="s">
        <v>138</v>
      </c>
      <c r="P499" s="90">
        <v>2</v>
      </c>
      <c r="Q499" s="5" t="s">
        <v>184</v>
      </c>
      <c r="R499" s="90">
        <v>15</v>
      </c>
      <c r="S499" s="4" t="s">
        <v>927</v>
      </c>
      <c r="T499" s="68" t="str">
        <f t="shared" si="7"/>
        <v>15. Vida de ecosistemas terrestres</v>
      </c>
      <c r="U499" s="90" t="s">
        <v>349</v>
      </c>
      <c r="V499" s="4" t="s">
        <v>350</v>
      </c>
      <c r="W499" s="90" t="s">
        <v>497</v>
      </c>
      <c r="X499" s="4" t="s">
        <v>928</v>
      </c>
      <c r="Y499" s="90" t="s">
        <v>349</v>
      </c>
      <c r="Z499" s="4" t="s">
        <v>7629</v>
      </c>
      <c r="AA499" s="54" t="s">
        <v>16515</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15929</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90">
        <v>3</v>
      </c>
      <c r="O500" s="4" t="s">
        <v>138</v>
      </c>
      <c r="P500" s="90">
        <v>4</v>
      </c>
      <c r="Q500" s="4" t="s">
        <v>186</v>
      </c>
      <c r="R500" s="90">
        <v>15</v>
      </c>
      <c r="S500" s="4" t="s">
        <v>927</v>
      </c>
      <c r="T500" s="68" t="str">
        <f t="shared" si="7"/>
        <v>15. Vida de ecosistemas terrestres</v>
      </c>
      <c r="U500" s="90" t="s">
        <v>349</v>
      </c>
      <c r="V500" s="4" t="s">
        <v>350</v>
      </c>
      <c r="W500" s="90" t="s">
        <v>497</v>
      </c>
      <c r="X500" s="4" t="s">
        <v>928</v>
      </c>
      <c r="Y500" s="90" t="s">
        <v>498</v>
      </c>
      <c r="Z500" s="4" t="s">
        <v>3760</v>
      </c>
      <c r="AA500" s="54" t="s">
        <v>16504</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15930</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90">
        <v>3</v>
      </c>
      <c r="O501" s="5" t="s">
        <v>138</v>
      </c>
      <c r="P501" s="90">
        <v>4</v>
      </c>
      <c r="Q501" s="5" t="s">
        <v>186</v>
      </c>
      <c r="R501" s="90">
        <v>15</v>
      </c>
      <c r="S501" s="4" t="s">
        <v>927</v>
      </c>
      <c r="T501" s="68" t="str">
        <f t="shared" si="7"/>
        <v>15. Vida de ecosistemas terrestres</v>
      </c>
      <c r="U501" s="90" t="s">
        <v>349</v>
      </c>
      <c r="V501" s="4" t="s">
        <v>350</v>
      </c>
      <c r="W501" s="90" t="s">
        <v>497</v>
      </c>
      <c r="X501" s="4" t="s">
        <v>928</v>
      </c>
      <c r="Y501" s="90"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15931</v>
      </c>
      <c r="B502" s="3" t="s">
        <v>7656</v>
      </c>
      <c r="C502" s="4" t="s">
        <v>7657</v>
      </c>
      <c r="D502" s="4" t="s">
        <v>7658</v>
      </c>
      <c r="E502" s="4" t="s">
        <v>7659</v>
      </c>
      <c r="F502" s="4" t="s">
        <v>7660</v>
      </c>
      <c r="G502" s="4" t="s">
        <v>7661</v>
      </c>
      <c r="H502" s="3" t="s">
        <v>14</v>
      </c>
      <c r="I502" s="4" t="s">
        <v>16</v>
      </c>
      <c r="J502" s="4" t="s">
        <v>7689</v>
      </c>
      <c r="K502" s="5" t="s">
        <v>7690</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15932</v>
      </c>
      <c r="B503" s="3" t="s">
        <v>7656</v>
      </c>
      <c r="C503" s="4" t="s">
        <v>7657</v>
      </c>
      <c r="D503" s="4" t="s">
        <v>7658</v>
      </c>
      <c r="E503" s="4" t="s">
        <v>7659</v>
      </c>
      <c r="F503" s="4" t="s">
        <v>7660</v>
      </c>
      <c r="G503" s="4" t="s">
        <v>7661</v>
      </c>
      <c r="H503" s="3" t="s">
        <v>231</v>
      </c>
      <c r="I503" s="4" t="s">
        <v>232</v>
      </c>
      <c r="J503" s="4" t="s">
        <v>7701</v>
      </c>
      <c r="K503" s="5" t="s">
        <v>7702</v>
      </c>
      <c r="L503" s="6">
        <v>2</v>
      </c>
      <c r="M503" s="5" t="s">
        <v>22</v>
      </c>
      <c r="N503" s="90" t="s">
        <v>528</v>
      </c>
      <c r="O503" s="5" t="s">
        <v>138</v>
      </c>
      <c r="P503" s="90" t="s">
        <v>840</v>
      </c>
      <c r="Q503" s="5" t="s">
        <v>186</v>
      </c>
      <c r="R503" s="90">
        <v>16</v>
      </c>
      <c r="S503" s="4" t="s">
        <v>31</v>
      </c>
      <c r="T503" s="68" t="str">
        <f t="shared" si="7"/>
        <v>16. Paz, justicia e instituciones sólidas</v>
      </c>
      <c r="U503" s="90" t="s">
        <v>497</v>
      </c>
      <c r="V503" s="4" t="s">
        <v>34</v>
      </c>
      <c r="W503" s="90" t="s">
        <v>3581</v>
      </c>
      <c r="X503" s="4" t="s">
        <v>235</v>
      </c>
      <c r="Y503" s="90" t="s">
        <v>349</v>
      </c>
      <c r="Z503" s="4" t="s">
        <v>236</v>
      </c>
      <c r="AA503" s="54" t="s">
        <v>16475</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15933</v>
      </c>
      <c r="B504" s="3" t="s">
        <v>7656</v>
      </c>
      <c r="C504" s="4" t="s">
        <v>7657</v>
      </c>
      <c r="D504" s="4" t="s">
        <v>7658</v>
      </c>
      <c r="E504" s="4" t="s">
        <v>7659</v>
      </c>
      <c r="F504" s="4" t="s">
        <v>7660</v>
      </c>
      <c r="G504" s="4" t="s">
        <v>7661</v>
      </c>
      <c r="H504" s="3" t="s">
        <v>248</v>
      </c>
      <c r="I504" s="4" t="s">
        <v>249</v>
      </c>
      <c r="J504" s="4" t="s">
        <v>7712</v>
      </c>
      <c r="K504" s="5" t="s">
        <v>7713</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528</v>
      </c>
      <c r="X504" s="4" t="s">
        <v>37</v>
      </c>
      <c r="Y504" s="90"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15934</v>
      </c>
      <c r="B505" s="3" t="s">
        <v>7656</v>
      </c>
      <c r="C505" s="4" t="s">
        <v>7657</v>
      </c>
      <c r="D505" s="4" t="s">
        <v>7658</v>
      </c>
      <c r="E505" s="4" t="s">
        <v>7659</v>
      </c>
      <c r="F505" s="4" t="s">
        <v>7660</v>
      </c>
      <c r="G505" s="4" t="s">
        <v>7661</v>
      </c>
      <c r="H505" s="3" t="s">
        <v>263</v>
      </c>
      <c r="I505" s="4" t="s">
        <v>264</v>
      </c>
      <c r="J505" s="4" t="s">
        <v>7722</v>
      </c>
      <c r="K505" s="5" t="s">
        <v>7723</v>
      </c>
      <c r="L505" s="6">
        <v>2</v>
      </c>
      <c r="M505" s="5" t="s">
        <v>22</v>
      </c>
      <c r="N505" s="90" t="s">
        <v>528</v>
      </c>
      <c r="O505" s="5" t="s">
        <v>138</v>
      </c>
      <c r="P505" s="90" t="s">
        <v>840</v>
      </c>
      <c r="Q505" s="5" t="s">
        <v>186</v>
      </c>
      <c r="R505" s="90">
        <v>5</v>
      </c>
      <c r="S505" s="4" t="s">
        <v>268</v>
      </c>
      <c r="T505" s="68" t="str">
        <f t="shared" si="7"/>
        <v xml:space="preserve">5. Igualdad de género </v>
      </c>
      <c r="U505" s="90" t="s">
        <v>497</v>
      </c>
      <c r="V505" s="4" t="s">
        <v>34</v>
      </c>
      <c r="W505" s="90" t="s">
        <v>349</v>
      </c>
      <c r="X505" s="4" t="s">
        <v>269</v>
      </c>
      <c r="Y505" s="90" t="s">
        <v>840</v>
      </c>
      <c r="Z505" s="4" t="s">
        <v>270</v>
      </c>
      <c r="AA505" s="54" t="s">
        <v>16476</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15935</v>
      </c>
      <c r="B506" s="3" t="s">
        <v>7656</v>
      </c>
      <c r="C506" s="4" t="s">
        <v>7657</v>
      </c>
      <c r="D506" s="4" t="s">
        <v>7658</v>
      </c>
      <c r="E506" s="4" t="s">
        <v>7659</v>
      </c>
      <c r="F506" s="4" t="s">
        <v>7660</v>
      </c>
      <c r="G506" s="4" t="s">
        <v>7661</v>
      </c>
      <c r="H506" s="3" t="s">
        <v>282</v>
      </c>
      <c r="I506" s="4" t="s">
        <v>283</v>
      </c>
      <c r="J506" s="4" t="s">
        <v>7737</v>
      </c>
      <c r="K506" s="5" t="s">
        <v>7738</v>
      </c>
      <c r="L506" s="6">
        <v>2</v>
      </c>
      <c r="M506" s="5" t="s">
        <v>22</v>
      </c>
      <c r="N506" s="90" t="s">
        <v>528</v>
      </c>
      <c r="O506" s="4" t="s">
        <v>138</v>
      </c>
      <c r="P506" s="90" t="s">
        <v>840</v>
      </c>
      <c r="Q506" s="4" t="s">
        <v>186</v>
      </c>
      <c r="R506" s="90">
        <v>10</v>
      </c>
      <c r="S506" s="4" t="s">
        <v>286</v>
      </c>
      <c r="T506" s="68" t="str">
        <f t="shared" si="7"/>
        <v xml:space="preserve">10. Reducción de las desigualdades </v>
      </c>
      <c r="U506" s="90" t="s">
        <v>497</v>
      </c>
      <c r="V506" s="4" t="s">
        <v>34</v>
      </c>
      <c r="W506" s="90" t="s">
        <v>349</v>
      </c>
      <c r="X506" s="4" t="s">
        <v>269</v>
      </c>
      <c r="Y506" s="90" t="s">
        <v>840</v>
      </c>
      <c r="Z506" s="4" t="s">
        <v>270</v>
      </c>
      <c r="AA506" s="54" t="s">
        <v>16476</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15936</v>
      </c>
      <c r="B507" s="3" t="s">
        <v>7656</v>
      </c>
      <c r="C507" s="4" t="s">
        <v>7657</v>
      </c>
      <c r="D507" s="4" t="s">
        <v>7658</v>
      </c>
      <c r="E507" s="4" t="s">
        <v>7659</v>
      </c>
      <c r="F507" s="4" t="s">
        <v>7660</v>
      </c>
      <c r="G507" s="4" t="s">
        <v>7661</v>
      </c>
      <c r="H507" s="3" t="s">
        <v>345</v>
      </c>
      <c r="I507" s="4" t="s">
        <v>346</v>
      </c>
      <c r="J507" s="4" t="s">
        <v>347</v>
      </c>
      <c r="K507" s="5" t="s">
        <v>7749</v>
      </c>
      <c r="L507" s="6">
        <v>2</v>
      </c>
      <c r="M507" s="5" t="s">
        <v>22</v>
      </c>
      <c r="N507" s="90" t="s">
        <v>528</v>
      </c>
      <c r="O507" s="5" t="s">
        <v>138</v>
      </c>
      <c r="P507" s="90" t="s">
        <v>840</v>
      </c>
      <c r="Q507" s="5" t="s">
        <v>186</v>
      </c>
      <c r="R507" s="90" t="s">
        <v>1593</v>
      </c>
      <c r="S507" s="4" t="s">
        <v>286</v>
      </c>
      <c r="T507" s="68" t="str">
        <f t="shared" si="7"/>
        <v xml:space="preserve">10. Reducción de las desigualdades </v>
      </c>
      <c r="U507" s="90" t="s">
        <v>349</v>
      </c>
      <c r="V507" s="4" t="s">
        <v>350</v>
      </c>
      <c r="W507" s="90" t="s">
        <v>351</v>
      </c>
      <c r="X507" s="4" t="s">
        <v>352</v>
      </c>
      <c r="Y507" s="90"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15937</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90">
        <v>2</v>
      </c>
      <c r="O508" s="4" t="s">
        <v>140</v>
      </c>
      <c r="P508" s="90">
        <v>1</v>
      </c>
      <c r="Q508" s="4" t="s">
        <v>191</v>
      </c>
      <c r="R508" s="90">
        <v>11</v>
      </c>
      <c r="S508" s="4" t="s">
        <v>631</v>
      </c>
      <c r="T508" s="68" t="str">
        <f t="shared" si="7"/>
        <v>11. Ciudades y comunidades sostenibles</v>
      </c>
      <c r="U508" s="90" t="s">
        <v>528</v>
      </c>
      <c r="V508" s="4" t="s">
        <v>578</v>
      </c>
      <c r="W508" s="90" t="s">
        <v>498</v>
      </c>
      <c r="X508" s="4" t="s">
        <v>7760</v>
      </c>
      <c r="Y508" s="90" t="s">
        <v>351</v>
      </c>
      <c r="Z508" s="4" t="s">
        <v>7761</v>
      </c>
      <c r="AA508" s="54" t="s">
        <v>16516</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15946</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90">
        <v>2</v>
      </c>
      <c r="O509" s="5" t="s">
        <v>25</v>
      </c>
      <c r="P509" s="90">
        <v>2</v>
      </c>
      <c r="Q509" s="5" t="s">
        <v>180</v>
      </c>
      <c r="R509" s="90">
        <v>11</v>
      </c>
      <c r="S509" s="4" t="s">
        <v>631</v>
      </c>
      <c r="T509" s="68" t="str">
        <f t="shared" si="7"/>
        <v>11. Ciudades y comunidades sostenibles</v>
      </c>
      <c r="U509" s="90" t="s">
        <v>349</v>
      </c>
      <c r="V509" s="4" t="s">
        <v>350</v>
      </c>
      <c r="W509" s="90" t="s">
        <v>349</v>
      </c>
      <c r="X509" s="4" t="s">
        <v>783</v>
      </c>
      <c r="Y509" s="90" t="s">
        <v>840</v>
      </c>
      <c r="Z509" s="4" t="s">
        <v>7991</v>
      </c>
      <c r="AA509" s="54" t="s">
        <v>16517</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15947</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90">
        <v>2</v>
      </c>
      <c r="O510" s="5" t="s">
        <v>25</v>
      </c>
      <c r="P510" s="90">
        <v>2</v>
      </c>
      <c r="Q510" s="5" t="s">
        <v>180</v>
      </c>
      <c r="R510" s="90">
        <v>11</v>
      </c>
      <c r="S510" s="4" t="s">
        <v>631</v>
      </c>
      <c r="T510" s="68" t="str">
        <f t="shared" si="7"/>
        <v>11. Ciudades y comunidades sostenibles</v>
      </c>
      <c r="U510" s="90" t="s">
        <v>528</v>
      </c>
      <c r="V510" s="4" t="s">
        <v>578</v>
      </c>
      <c r="W510" s="90" t="s">
        <v>840</v>
      </c>
      <c r="X510" s="4" t="s">
        <v>6115</v>
      </c>
      <c r="Y510" s="90" t="s">
        <v>528</v>
      </c>
      <c r="Z510" s="4" t="s">
        <v>6116</v>
      </c>
      <c r="AA510" s="54" t="s">
        <v>16510</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15948</v>
      </c>
      <c r="B511" s="3" t="s">
        <v>7750</v>
      </c>
      <c r="C511" s="4" t="s">
        <v>7751</v>
      </c>
      <c r="D511" s="4" t="s">
        <v>7752</v>
      </c>
      <c r="E511" s="4" t="s">
        <v>7753</v>
      </c>
      <c r="F511" s="4" t="s">
        <v>7754</v>
      </c>
      <c r="G511" s="4" t="s">
        <v>7844</v>
      </c>
      <c r="H511" s="3" t="s">
        <v>14</v>
      </c>
      <c r="I511" s="4" t="s">
        <v>16</v>
      </c>
      <c r="J511" s="4" t="s">
        <v>7876</v>
      </c>
      <c r="K511" s="5" t="s">
        <v>7877</v>
      </c>
      <c r="L511" s="6">
        <v>2</v>
      </c>
      <c r="M511" s="5" t="s">
        <v>22</v>
      </c>
      <c r="N511" s="90">
        <v>2</v>
      </c>
      <c r="O511" s="4" t="s">
        <v>25</v>
      </c>
      <c r="P511" s="90">
        <v>2</v>
      </c>
      <c r="Q511" s="4" t="s">
        <v>180</v>
      </c>
      <c r="R511" s="90">
        <v>9</v>
      </c>
      <c r="S511" s="4" t="s">
        <v>7878</v>
      </c>
      <c r="T511" s="68" t="str">
        <f t="shared" si="7"/>
        <v>9. Industria, innovación e infraestructuras</v>
      </c>
      <c r="U511" s="90" t="s">
        <v>528</v>
      </c>
      <c r="V511" s="4" t="s">
        <v>578</v>
      </c>
      <c r="W511" s="90" t="s">
        <v>840</v>
      </c>
      <c r="X511" s="4" t="s">
        <v>6115</v>
      </c>
      <c r="Y511" s="90" t="s">
        <v>528</v>
      </c>
      <c r="Z511" s="4" t="s">
        <v>6116</v>
      </c>
      <c r="AA511" s="54" t="s">
        <v>16510</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15949</v>
      </c>
      <c r="B512" s="3" t="s">
        <v>7750</v>
      </c>
      <c r="C512" s="4" t="s">
        <v>7751</v>
      </c>
      <c r="D512" s="4" t="s">
        <v>7752</v>
      </c>
      <c r="E512" s="4" t="s">
        <v>7913</v>
      </c>
      <c r="F512" s="4" t="s">
        <v>7754</v>
      </c>
      <c r="G512" s="4" t="s">
        <v>7844</v>
      </c>
      <c r="H512" s="3" t="s">
        <v>231</v>
      </c>
      <c r="I512" s="4" t="s">
        <v>232</v>
      </c>
      <c r="J512" s="4" t="s">
        <v>7923</v>
      </c>
      <c r="K512" s="5" t="s">
        <v>7924</v>
      </c>
      <c r="L512" s="6">
        <v>2</v>
      </c>
      <c r="M512" s="5" t="s">
        <v>22</v>
      </c>
      <c r="N512" s="90" t="s">
        <v>349</v>
      </c>
      <c r="O512" s="4" t="s">
        <v>25</v>
      </c>
      <c r="P512" s="90" t="s">
        <v>497</v>
      </c>
      <c r="Q512" s="4" t="s">
        <v>28</v>
      </c>
      <c r="R512" s="90">
        <v>16</v>
      </c>
      <c r="S512" s="4" t="s">
        <v>31</v>
      </c>
      <c r="T512" s="68" t="str">
        <f t="shared" si="7"/>
        <v>16. Paz, justicia e instituciones sólidas</v>
      </c>
      <c r="U512" s="90" t="s">
        <v>497</v>
      </c>
      <c r="V512" s="4" t="s">
        <v>34</v>
      </c>
      <c r="W512" s="90" t="s">
        <v>3581</v>
      </c>
      <c r="X512" s="4" t="s">
        <v>235</v>
      </c>
      <c r="Y512" s="90" t="s">
        <v>349</v>
      </c>
      <c r="Z512" s="4" t="s">
        <v>236</v>
      </c>
      <c r="AA512" s="54" t="s">
        <v>16475</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15950</v>
      </c>
      <c r="B513" s="3" t="s">
        <v>7750</v>
      </c>
      <c r="C513" s="4" t="s">
        <v>7751</v>
      </c>
      <c r="D513" s="4" t="s">
        <v>7752</v>
      </c>
      <c r="E513" s="4" t="s">
        <v>7753</v>
      </c>
      <c r="F513" s="4" t="s">
        <v>7754</v>
      </c>
      <c r="G513" s="4" t="s">
        <v>7844</v>
      </c>
      <c r="H513" s="3" t="s">
        <v>248</v>
      </c>
      <c r="I513" s="4" t="s">
        <v>249</v>
      </c>
      <c r="J513" s="4" t="s">
        <v>7889</v>
      </c>
      <c r="K513" s="5" t="s">
        <v>7890</v>
      </c>
      <c r="L513" s="6">
        <v>2</v>
      </c>
      <c r="M513" s="5" t="s">
        <v>22</v>
      </c>
      <c r="N513" s="90" t="s">
        <v>497</v>
      </c>
      <c r="O513" s="5" t="s">
        <v>137</v>
      </c>
      <c r="P513" s="90" t="s">
        <v>497</v>
      </c>
      <c r="Q513" s="5" t="s">
        <v>173</v>
      </c>
      <c r="R513" s="90">
        <v>16</v>
      </c>
      <c r="S513" s="4" t="s">
        <v>31</v>
      </c>
      <c r="T513" s="68" t="str">
        <f t="shared" si="7"/>
        <v>16. Paz, justicia e instituciones sólidas</v>
      </c>
      <c r="U513" s="90" t="s">
        <v>528</v>
      </c>
      <c r="V513" s="4" t="s">
        <v>34</v>
      </c>
      <c r="W513" s="90" t="s">
        <v>498</v>
      </c>
      <c r="X513" s="4" t="s">
        <v>37</v>
      </c>
      <c r="Y513" s="90" t="s">
        <v>351</v>
      </c>
      <c r="Z513" s="4" t="s">
        <v>252</v>
      </c>
      <c r="AA513" s="54" t="s">
        <v>16516</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15951</v>
      </c>
      <c r="B514" s="3" t="s">
        <v>7750</v>
      </c>
      <c r="C514" s="4" t="s">
        <v>7751</v>
      </c>
      <c r="D514" s="4" t="s">
        <v>7752</v>
      </c>
      <c r="E514" s="4" t="s">
        <v>7753</v>
      </c>
      <c r="F514" s="4" t="s">
        <v>7754</v>
      </c>
      <c r="G514" s="4" t="s">
        <v>7844</v>
      </c>
      <c r="H514" s="3" t="s">
        <v>263</v>
      </c>
      <c r="I514" s="4" t="s">
        <v>264</v>
      </c>
      <c r="J514" s="4" t="s">
        <v>7902</v>
      </c>
      <c r="K514" s="5" t="s">
        <v>7903</v>
      </c>
      <c r="L514" s="6">
        <v>2</v>
      </c>
      <c r="M514" s="5" t="s">
        <v>22</v>
      </c>
      <c r="N514" s="90" t="s">
        <v>497</v>
      </c>
      <c r="O514" s="4" t="s">
        <v>137</v>
      </c>
      <c r="P514" s="90" t="s">
        <v>3581</v>
      </c>
      <c r="Q514" s="4" t="s">
        <v>179</v>
      </c>
      <c r="R514" s="90">
        <v>5</v>
      </c>
      <c r="S514" s="4" t="s">
        <v>268</v>
      </c>
      <c r="T514" s="68" t="str">
        <f t="shared" si="7"/>
        <v xml:space="preserve">5. Igualdad de género </v>
      </c>
      <c r="U514" s="90" t="s">
        <v>497</v>
      </c>
      <c r="V514" s="4" t="s">
        <v>34</v>
      </c>
      <c r="W514" s="90" t="s">
        <v>349</v>
      </c>
      <c r="X514" s="4" t="s">
        <v>269</v>
      </c>
      <c r="Y514" s="90" t="s">
        <v>840</v>
      </c>
      <c r="Z514" s="4" t="s">
        <v>270</v>
      </c>
      <c r="AA514" s="54" t="s">
        <v>16476</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15952</v>
      </c>
      <c r="B515" s="3" t="s">
        <v>7750</v>
      </c>
      <c r="C515" s="4" t="s">
        <v>7751</v>
      </c>
      <c r="D515" s="4" t="s">
        <v>7752</v>
      </c>
      <c r="E515" s="4" t="s">
        <v>7913</v>
      </c>
      <c r="F515" s="4" t="s">
        <v>7754</v>
      </c>
      <c r="G515" s="4" t="s">
        <v>7844</v>
      </c>
      <c r="H515" s="3" t="s">
        <v>282</v>
      </c>
      <c r="I515" s="4" t="s">
        <v>283</v>
      </c>
      <c r="J515" s="4" t="s">
        <v>7914</v>
      </c>
      <c r="K515" s="5" t="s">
        <v>7915</v>
      </c>
      <c r="L515" s="6">
        <v>2</v>
      </c>
      <c r="M515" s="5" t="s">
        <v>22</v>
      </c>
      <c r="N515" s="90" t="s">
        <v>497</v>
      </c>
      <c r="O515" s="5" t="s">
        <v>137</v>
      </c>
      <c r="P515" s="90" t="s">
        <v>3581</v>
      </c>
      <c r="Q515" s="5" t="s">
        <v>179</v>
      </c>
      <c r="R515" s="90">
        <v>10</v>
      </c>
      <c r="S515" s="4" t="s">
        <v>286</v>
      </c>
      <c r="T515" s="68" t="str">
        <f t="shared" si="7"/>
        <v xml:space="preserve">10. Reducción de las desigualdades </v>
      </c>
      <c r="U515" s="90" t="s">
        <v>497</v>
      </c>
      <c r="V515" s="4" t="s">
        <v>34</v>
      </c>
      <c r="W515" s="90" t="s">
        <v>349</v>
      </c>
      <c r="X515" s="4" t="s">
        <v>269</v>
      </c>
      <c r="Y515" s="90" t="s">
        <v>840</v>
      </c>
      <c r="Z515" s="4" t="s">
        <v>270</v>
      </c>
      <c r="AA515" s="54" t="s">
        <v>16476</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15953</v>
      </c>
      <c r="B516" s="3" t="s">
        <v>7750</v>
      </c>
      <c r="C516" s="4" t="s">
        <v>7751</v>
      </c>
      <c r="D516" s="4" t="s">
        <v>7752</v>
      </c>
      <c r="E516" s="4" t="s">
        <v>7753</v>
      </c>
      <c r="F516" s="4" t="s">
        <v>7754</v>
      </c>
      <c r="G516" s="4" t="s">
        <v>7844</v>
      </c>
      <c r="H516" s="3" t="s">
        <v>345</v>
      </c>
      <c r="I516" s="4" t="s">
        <v>346</v>
      </c>
      <c r="J516" s="4" t="s">
        <v>347</v>
      </c>
      <c r="K516" s="5" t="s">
        <v>8020</v>
      </c>
      <c r="L516" s="6">
        <v>2</v>
      </c>
      <c r="M516" s="5" t="s">
        <v>22</v>
      </c>
      <c r="N516" s="90" t="s">
        <v>497</v>
      </c>
      <c r="O516" s="5" t="s">
        <v>137</v>
      </c>
      <c r="P516" s="90" t="s">
        <v>3581</v>
      </c>
      <c r="Q516" s="5" t="s">
        <v>179</v>
      </c>
      <c r="R516" s="90" t="s">
        <v>1593</v>
      </c>
      <c r="S516" s="4" t="s">
        <v>286</v>
      </c>
      <c r="T516" s="68" t="str">
        <f t="shared" si="7"/>
        <v xml:space="preserve">10. Reducción de las desigualdades </v>
      </c>
      <c r="U516" s="90" t="s">
        <v>349</v>
      </c>
      <c r="V516" s="4" t="s">
        <v>350</v>
      </c>
      <c r="W516" s="90" t="s">
        <v>351</v>
      </c>
      <c r="X516" s="4" t="s">
        <v>352</v>
      </c>
      <c r="Y516" s="90"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15938</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90">
        <v>3</v>
      </c>
      <c r="O517" s="4" t="s">
        <v>138</v>
      </c>
      <c r="P517" s="90">
        <v>3</v>
      </c>
      <c r="Q517" s="4" t="s">
        <v>185</v>
      </c>
      <c r="R517" s="90">
        <v>12</v>
      </c>
      <c r="S517" s="4" t="s">
        <v>1076</v>
      </c>
      <c r="T517" s="68" t="str">
        <f t="shared" si="7"/>
        <v>12. Producción y consumo responsables</v>
      </c>
      <c r="U517" s="90" t="s">
        <v>349</v>
      </c>
      <c r="V517" s="4" t="s">
        <v>350</v>
      </c>
      <c r="W517" s="90" t="s">
        <v>497</v>
      </c>
      <c r="X517" s="4" t="s">
        <v>928</v>
      </c>
      <c r="Y517" s="90" t="s">
        <v>497</v>
      </c>
      <c r="Z517" s="4" t="s">
        <v>950</v>
      </c>
      <c r="AA517" s="54" t="s">
        <v>16490</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15939</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90" t="s">
        <v>349</v>
      </c>
      <c r="O518" s="5" t="s">
        <v>25</v>
      </c>
      <c r="P518" s="90" t="s">
        <v>349</v>
      </c>
      <c r="Q518" s="5" t="s">
        <v>180</v>
      </c>
      <c r="R518" s="90">
        <v>4</v>
      </c>
      <c r="S518" s="4" t="s">
        <v>1022</v>
      </c>
      <c r="T518" s="68" t="str">
        <f t="shared" si="7"/>
        <v>4. Educación de calidad</v>
      </c>
      <c r="U518" s="90" t="s">
        <v>528</v>
      </c>
      <c r="V518" s="4" t="s">
        <v>578</v>
      </c>
      <c r="W518" s="90" t="s">
        <v>840</v>
      </c>
      <c r="X518" s="4" t="s">
        <v>6115</v>
      </c>
      <c r="Y518" s="90" t="s">
        <v>528</v>
      </c>
      <c r="Z518" s="4" t="s">
        <v>6116</v>
      </c>
      <c r="AA518" s="54" t="s">
        <v>16510</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15940</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90" t="s">
        <v>497</v>
      </c>
      <c r="O519" s="4" t="s">
        <v>137</v>
      </c>
      <c r="P519" s="90" t="s">
        <v>3581</v>
      </c>
      <c r="Q519" s="4" t="s">
        <v>179</v>
      </c>
      <c r="R519" s="90">
        <v>3</v>
      </c>
      <c r="S519" s="4" t="s">
        <v>972</v>
      </c>
      <c r="T519" s="68" t="str">
        <f t="shared" si="7"/>
        <v xml:space="preserve">3. Salud y bienestar </v>
      </c>
      <c r="U519" s="90" t="s">
        <v>349</v>
      </c>
      <c r="V519" s="4" t="s">
        <v>350</v>
      </c>
      <c r="W519" s="90" t="s">
        <v>528</v>
      </c>
      <c r="X519" s="4" t="s">
        <v>973</v>
      </c>
      <c r="Y519" s="90" t="s">
        <v>497</v>
      </c>
      <c r="Z519" s="4" t="s">
        <v>7795</v>
      </c>
      <c r="AA519" s="54" t="s">
        <v>16509</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15941</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90" t="s">
        <v>349</v>
      </c>
      <c r="O520" s="5" t="s">
        <v>25</v>
      </c>
      <c r="P520" s="90" t="s">
        <v>497</v>
      </c>
      <c r="Q520" s="5" t="s">
        <v>28</v>
      </c>
      <c r="R520" s="90">
        <v>4</v>
      </c>
      <c r="S520" s="4" t="s">
        <v>1022</v>
      </c>
      <c r="T520" s="68" t="str">
        <f t="shared" ref="T520:T584" si="8">R520&amp;". "&amp;S520</f>
        <v>4. Educación de calidad</v>
      </c>
      <c r="U520" s="90" t="s">
        <v>349</v>
      </c>
      <c r="V520" s="4" t="s">
        <v>350</v>
      </c>
      <c r="W520" s="90" t="s">
        <v>498</v>
      </c>
      <c r="X520" s="4" t="s">
        <v>693</v>
      </c>
      <c r="Y520" s="90" t="s">
        <v>497</v>
      </c>
      <c r="Z520" s="4" t="s">
        <v>1023</v>
      </c>
      <c r="AA520" s="54" t="s">
        <v>16492</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15942</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90">
        <v>1</v>
      </c>
      <c r="O521" s="4" t="s">
        <v>139</v>
      </c>
      <c r="P521" s="90">
        <v>1</v>
      </c>
      <c r="Q521" s="4" t="s">
        <v>187</v>
      </c>
      <c r="R521" s="90">
        <v>11</v>
      </c>
      <c r="S521" s="4" t="s">
        <v>631</v>
      </c>
      <c r="T521" s="68" t="str">
        <f t="shared" si="8"/>
        <v>11. Ciudades y comunidades sostenibles</v>
      </c>
      <c r="U521" s="90" t="s">
        <v>349</v>
      </c>
      <c r="V521" s="4" t="s">
        <v>350</v>
      </c>
      <c r="W521" s="90" t="s">
        <v>349</v>
      </c>
      <c r="X521" s="4" t="s">
        <v>783</v>
      </c>
      <c r="Y521" s="90" t="s">
        <v>349</v>
      </c>
      <c r="Z521" s="4" t="s">
        <v>1720</v>
      </c>
      <c r="AA521" s="54" t="s">
        <v>16498</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15943</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90" t="s">
        <v>528</v>
      </c>
      <c r="O522" s="4" t="s">
        <v>141</v>
      </c>
      <c r="P522" s="90" t="s">
        <v>497</v>
      </c>
      <c r="Q522" s="4" t="s">
        <v>194</v>
      </c>
      <c r="R522" s="90">
        <v>11</v>
      </c>
      <c r="S522" s="4" t="s">
        <v>631</v>
      </c>
      <c r="T522" s="68" t="str">
        <f t="shared" si="8"/>
        <v>11. Ciudades y comunidades sostenibles</v>
      </c>
      <c r="U522" s="90" t="s">
        <v>349</v>
      </c>
      <c r="V522" s="4" t="s">
        <v>7960</v>
      </c>
      <c r="W522" s="90" t="s">
        <v>349</v>
      </c>
      <c r="X522" s="4" t="s">
        <v>783</v>
      </c>
      <c r="Y522" s="90" t="s">
        <v>497</v>
      </c>
      <c r="Z522" s="4" t="s">
        <v>784</v>
      </c>
      <c r="AA522" s="54" t="s">
        <v>16482</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15944</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90" t="s">
        <v>528</v>
      </c>
      <c r="O523" s="5" t="s">
        <v>141</v>
      </c>
      <c r="P523" s="90" t="s">
        <v>497</v>
      </c>
      <c r="Q523" s="5" t="s">
        <v>194</v>
      </c>
      <c r="R523" s="90">
        <v>11</v>
      </c>
      <c r="S523" s="4" t="s">
        <v>631</v>
      </c>
      <c r="T523" s="68" t="str">
        <f t="shared" si="8"/>
        <v>11. Ciudades y comunidades sostenibles</v>
      </c>
      <c r="U523" s="90" t="s">
        <v>349</v>
      </c>
      <c r="V523" s="4" t="s">
        <v>350</v>
      </c>
      <c r="W523" s="90" t="s">
        <v>349</v>
      </c>
      <c r="X523" s="4" t="s">
        <v>783</v>
      </c>
      <c r="Y523" s="90" t="s">
        <v>497</v>
      </c>
      <c r="Z523" s="4" t="s">
        <v>784</v>
      </c>
      <c r="AA523" s="54" t="s">
        <v>16482</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15945</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90">
        <v>1</v>
      </c>
      <c r="O524" s="5" t="s">
        <v>139</v>
      </c>
      <c r="P524" s="90">
        <v>2</v>
      </c>
      <c r="Q524" s="5" t="s">
        <v>188</v>
      </c>
      <c r="R524" s="90">
        <v>11</v>
      </c>
      <c r="S524" s="4" t="s">
        <v>631</v>
      </c>
      <c r="T524" s="68" t="str">
        <f t="shared" si="8"/>
        <v>11. Ciudades y comunidades sostenibles</v>
      </c>
      <c r="U524" s="90" t="s">
        <v>349</v>
      </c>
      <c r="V524" s="4" t="s">
        <v>350</v>
      </c>
      <c r="W524" s="90" t="s">
        <v>349</v>
      </c>
      <c r="X524" s="4" t="s">
        <v>783</v>
      </c>
      <c r="Y524" s="90" t="s">
        <v>349</v>
      </c>
      <c r="Z524" s="4" t="s">
        <v>1720</v>
      </c>
      <c r="AA524" s="54" t="s">
        <v>16498</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15954</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90" t="s">
        <v>528</v>
      </c>
      <c r="O525" s="4" t="s">
        <v>141</v>
      </c>
      <c r="P525" s="90" t="s">
        <v>497</v>
      </c>
      <c r="Q525" s="4" t="s">
        <v>194</v>
      </c>
      <c r="R525" s="90">
        <v>9</v>
      </c>
      <c r="S525" s="4" t="s">
        <v>7878</v>
      </c>
      <c r="T525" s="68" t="str">
        <f t="shared" si="8"/>
        <v>9. Industria, innovación e infraestructuras</v>
      </c>
      <c r="U525" s="90" t="s">
        <v>528</v>
      </c>
      <c r="V525" s="4" t="s">
        <v>578</v>
      </c>
      <c r="W525" s="90" t="s">
        <v>840</v>
      </c>
      <c r="X525" s="4" t="s">
        <v>6115</v>
      </c>
      <c r="Y525" s="90" t="s">
        <v>349</v>
      </c>
      <c r="Z525" s="4" t="s">
        <v>8031</v>
      </c>
      <c r="AA525" s="54" t="s">
        <v>16518</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15955</v>
      </c>
      <c r="B526" s="3" t="s">
        <v>8021</v>
      </c>
      <c r="C526" s="4" t="s">
        <v>8022</v>
      </c>
      <c r="D526" s="4" t="s">
        <v>8023</v>
      </c>
      <c r="E526" s="4" t="s">
        <v>8024</v>
      </c>
      <c r="F526" s="4" t="s">
        <v>8025</v>
      </c>
      <c r="G526" s="4" t="s">
        <v>8026</v>
      </c>
      <c r="H526" s="3" t="s">
        <v>14</v>
      </c>
      <c r="I526" s="4" t="s">
        <v>16</v>
      </c>
      <c r="J526" s="4" t="s">
        <v>8044</v>
      </c>
      <c r="K526" s="5" t="s">
        <v>8045</v>
      </c>
      <c r="L526" s="6">
        <v>2</v>
      </c>
      <c r="M526" s="5" t="s">
        <v>22</v>
      </c>
      <c r="N526" s="90">
        <v>1</v>
      </c>
      <c r="O526" s="5" t="s">
        <v>137</v>
      </c>
      <c r="P526" s="90">
        <v>1</v>
      </c>
      <c r="Q526" s="5" t="s">
        <v>173</v>
      </c>
      <c r="R526" s="90">
        <v>11</v>
      </c>
      <c r="S526" s="4" t="s">
        <v>631</v>
      </c>
      <c r="T526" s="68" t="str">
        <f t="shared" si="8"/>
        <v>11. Ciudades y comunidades sostenibles</v>
      </c>
      <c r="U526" s="90" t="s">
        <v>528</v>
      </c>
      <c r="V526" s="4" t="s">
        <v>578</v>
      </c>
      <c r="W526" s="90" t="s">
        <v>840</v>
      </c>
      <c r="X526" s="4" t="s">
        <v>6115</v>
      </c>
      <c r="Y526" s="90" t="s">
        <v>349</v>
      </c>
      <c r="Z526" s="4" t="s">
        <v>8031</v>
      </c>
      <c r="AA526" s="54" t="s">
        <v>16518</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15956</v>
      </c>
      <c r="B527" s="3" t="s">
        <v>8021</v>
      </c>
      <c r="C527" s="4" t="s">
        <v>8022</v>
      </c>
      <c r="D527" s="4" t="s">
        <v>8023</v>
      </c>
      <c r="E527" s="4" t="s">
        <v>8024</v>
      </c>
      <c r="F527" s="4" t="s">
        <v>8025</v>
      </c>
      <c r="G527" s="4" t="s">
        <v>8056</v>
      </c>
      <c r="H527" s="3" t="s">
        <v>231</v>
      </c>
      <c r="I527" s="4" t="s">
        <v>232</v>
      </c>
      <c r="J527" s="4" t="s">
        <v>8057</v>
      </c>
      <c r="K527" s="5" t="s">
        <v>8058</v>
      </c>
      <c r="L527" s="6">
        <v>2</v>
      </c>
      <c r="M527" s="5" t="s">
        <v>22</v>
      </c>
      <c r="N527" s="90" t="s">
        <v>349</v>
      </c>
      <c r="O527" s="4" t="s">
        <v>25</v>
      </c>
      <c r="P527" s="90" t="s">
        <v>497</v>
      </c>
      <c r="Q527" s="4" t="s">
        <v>28</v>
      </c>
      <c r="R527" s="90">
        <v>16</v>
      </c>
      <c r="S527" s="4" t="s">
        <v>31</v>
      </c>
      <c r="T527" s="68" t="str">
        <f t="shared" si="8"/>
        <v>16. Paz, justicia e instituciones sólidas</v>
      </c>
      <c r="U527" s="90" t="s">
        <v>497</v>
      </c>
      <c r="V527" s="4" t="s">
        <v>34</v>
      </c>
      <c r="W527" s="90" t="s">
        <v>3581</v>
      </c>
      <c r="X527" s="4" t="s">
        <v>235</v>
      </c>
      <c r="Y527" s="90" t="s">
        <v>349</v>
      </c>
      <c r="Z527" s="4" t="s">
        <v>236</v>
      </c>
      <c r="AA527" s="54" t="s">
        <v>16475</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15957</v>
      </c>
      <c r="B528" s="3" t="s">
        <v>8021</v>
      </c>
      <c r="C528" s="4" t="s">
        <v>8022</v>
      </c>
      <c r="D528" s="4" t="s">
        <v>8023</v>
      </c>
      <c r="E528" s="4" t="s">
        <v>8024</v>
      </c>
      <c r="F528" s="4" t="s">
        <v>8025</v>
      </c>
      <c r="G528" s="4" t="s">
        <v>8026</v>
      </c>
      <c r="H528" s="3" t="s">
        <v>248</v>
      </c>
      <c r="I528" s="4" t="s">
        <v>249</v>
      </c>
      <c r="J528" s="4" t="s">
        <v>362</v>
      </c>
      <c r="K528" s="5" t="s">
        <v>8070</v>
      </c>
      <c r="L528" s="6">
        <v>2</v>
      </c>
      <c r="M528" s="5" t="s">
        <v>22</v>
      </c>
      <c r="N528" s="90" t="s">
        <v>528</v>
      </c>
      <c r="O528" s="5" t="s">
        <v>138</v>
      </c>
      <c r="P528" s="90" t="s">
        <v>528</v>
      </c>
      <c r="Q528" s="5" t="s">
        <v>185</v>
      </c>
      <c r="R528" s="90">
        <v>16</v>
      </c>
      <c r="S528" s="4" t="s">
        <v>31</v>
      </c>
      <c r="T528" s="68" t="str">
        <f t="shared" si="8"/>
        <v>16. Paz, justicia e instituciones sólidas</v>
      </c>
      <c r="U528" s="90" t="s">
        <v>497</v>
      </c>
      <c r="V528" s="4" t="s">
        <v>34</v>
      </c>
      <c r="W528" s="90" t="s">
        <v>528</v>
      </c>
      <c r="X528" s="4" t="s">
        <v>37</v>
      </c>
      <c r="Y528" s="90"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15958</v>
      </c>
      <c r="B529" s="3" t="s">
        <v>8021</v>
      </c>
      <c r="C529" s="4" t="s">
        <v>8022</v>
      </c>
      <c r="D529" s="4" t="s">
        <v>8023</v>
      </c>
      <c r="E529" s="4" t="s">
        <v>8024</v>
      </c>
      <c r="F529" s="4" t="s">
        <v>8025</v>
      </c>
      <c r="G529" s="4" t="s">
        <v>8026</v>
      </c>
      <c r="H529" s="3" t="s">
        <v>263</v>
      </c>
      <c r="I529" s="4" t="s">
        <v>264</v>
      </c>
      <c r="J529" s="4" t="s">
        <v>362</v>
      </c>
      <c r="K529" s="5" t="s">
        <v>8071</v>
      </c>
      <c r="L529" s="6">
        <v>2</v>
      </c>
      <c r="M529" s="5" t="s">
        <v>22</v>
      </c>
      <c r="N529" s="90" t="s">
        <v>497</v>
      </c>
      <c r="O529" s="4" t="s">
        <v>137</v>
      </c>
      <c r="P529" s="90" t="s">
        <v>3581</v>
      </c>
      <c r="Q529" s="4" t="s">
        <v>179</v>
      </c>
      <c r="R529" s="90">
        <v>5</v>
      </c>
      <c r="S529" s="4" t="s">
        <v>268</v>
      </c>
      <c r="T529" s="68" t="str">
        <f t="shared" si="8"/>
        <v xml:space="preserve">5. Igualdad de género </v>
      </c>
      <c r="U529" s="90" t="s">
        <v>497</v>
      </c>
      <c r="V529" s="4" t="s">
        <v>34</v>
      </c>
      <c r="W529" s="90" t="s">
        <v>349</v>
      </c>
      <c r="X529" s="4" t="s">
        <v>269</v>
      </c>
      <c r="Y529" s="90" t="s">
        <v>840</v>
      </c>
      <c r="Z529" s="4" t="s">
        <v>270</v>
      </c>
      <c r="AA529" s="54" t="s">
        <v>16476</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15959</v>
      </c>
      <c r="B530" s="3" t="s">
        <v>8021</v>
      </c>
      <c r="C530" s="4" t="s">
        <v>8022</v>
      </c>
      <c r="D530" s="4" t="s">
        <v>8023</v>
      </c>
      <c r="E530" s="4" t="s">
        <v>8024</v>
      </c>
      <c r="F530" s="4" t="s">
        <v>8025</v>
      </c>
      <c r="G530" s="4" t="s">
        <v>8026</v>
      </c>
      <c r="H530" s="3" t="s">
        <v>282</v>
      </c>
      <c r="I530" s="4" t="s">
        <v>283</v>
      </c>
      <c r="J530" s="4" t="s">
        <v>8029</v>
      </c>
      <c r="K530" s="5" t="s">
        <v>8072</v>
      </c>
      <c r="L530" s="6">
        <v>2</v>
      </c>
      <c r="M530" s="5" t="s">
        <v>22</v>
      </c>
      <c r="N530" s="90" t="s">
        <v>497</v>
      </c>
      <c r="O530" s="5" t="s">
        <v>137</v>
      </c>
      <c r="P530" s="90" t="s">
        <v>3581</v>
      </c>
      <c r="Q530" s="5" t="s">
        <v>179</v>
      </c>
      <c r="R530" s="90">
        <v>10</v>
      </c>
      <c r="S530" s="4" t="s">
        <v>286</v>
      </c>
      <c r="T530" s="68" t="str">
        <f t="shared" si="8"/>
        <v xml:space="preserve">10. Reducción de las desigualdades </v>
      </c>
      <c r="U530" s="90" t="s">
        <v>497</v>
      </c>
      <c r="V530" s="4" t="s">
        <v>34</v>
      </c>
      <c r="W530" s="90" t="s">
        <v>349</v>
      </c>
      <c r="X530" s="4" t="s">
        <v>269</v>
      </c>
      <c r="Y530" s="90" t="s">
        <v>840</v>
      </c>
      <c r="Z530" s="4" t="s">
        <v>270</v>
      </c>
      <c r="AA530" s="54" t="s">
        <v>16476</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15960</v>
      </c>
      <c r="B531" s="3" t="s">
        <v>8021</v>
      </c>
      <c r="C531" s="4" t="s">
        <v>8022</v>
      </c>
      <c r="D531" s="4" t="s">
        <v>8023</v>
      </c>
      <c r="E531" s="4" t="s">
        <v>8024</v>
      </c>
      <c r="F531" s="4" t="s">
        <v>8025</v>
      </c>
      <c r="G531" s="4" t="s">
        <v>8026</v>
      </c>
      <c r="H531" s="3" t="s">
        <v>345</v>
      </c>
      <c r="I531" s="4" t="s">
        <v>346</v>
      </c>
      <c r="J531" s="4" t="s">
        <v>347</v>
      </c>
      <c r="K531" s="5" t="s">
        <v>8082</v>
      </c>
      <c r="L531" s="6">
        <v>2</v>
      </c>
      <c r="M531" s="5" t="s">
        <v>22</v>
      </c>
      <c r="N531" s="90" t="s">
        <v>497</v>
      </c>
      <c r="O531" s="4" t="s">
        <v>137</v>
      </c>
      <c r="P531" s="90" t="s">
        <v>3581</v>
      </c>
      <c r="Q531" s="4" t="s">
        <v>179</v>
      </c>
      <c r="R531" s="90" t="s">
        <v>1593</v>
      </c>
      <c r="S531" s="4" t="s">
        <v>286</v>
      </c>
      <c r="T531" s="68" t="str">
        <f t="shared" si="8"/>
        <v xml:space="preserve">10. Reducción de las desigualdades </v>
      </c>
      <c r="U531" s="90" t="s">
        <v>349</v>
      </c>
      <c r="V531" s="4" t="s">
        <v>350</v>
      </c>
      <c r="W531" s="90" t="s">
        <v>351</v>
      </c>
      <c r="X531" s="4" t="s">
        <v>352</v>
      </c>
      <c r="Y531" s="90"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15961</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90" t="s">
        <v>349</v>
      </c>
      <c r="O532" s="5" t="s">
        <v>25</v>
      </c>
      <c r="P532" s="90" t="s">
        <v>349</v>
      </c>
      <c r="Q532" s="5" t="s">
        <v>180</v>
      </c>
      <c r="R532" s="90">
        <v>4</v>
      </c>
      <c r="S532" s="4" t="s">
        <v>1022</v>
      </c>
      <c r="T532" s="68" t="str">
        <f t="shared" si="8"/>
        <v>4. Educación de calidad</v>
      </c>
      <c r="U532" s="90" t="s">
        <v>349</v>
      </c>
      <c r="V532" s="4" t="s">
        <v>350</v>
      </c>
      <c r="W532" s="90" t="s">
        <v>498</v>
      </c>
      <c r="X532" s="4" t="s">
        <v>693</v>
      </c>
      <c r="Y532" s="90" t="s">
        <v>497</v>
      </c>
      <c r="Z532" s="4" t="s">
        <v>1023</v>
      </c>
      <c r="AA532" s="54" t="s">
        <v>16492</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15962</v>
      </c>
      <c r="B533" s="3" t="s">
        <v>8083</v>
      </c>
      <c r="C533" s="4" t="s">
        <v>8084</v>
      </c>
      <c r="D533" s="4" t="s">
        <v>8085</v>
      </c>
      <c r="E533" s="4" t="s">
        <v>8086</v>
      </c>
      <c r="F533" s="4" t="s">
        <v>8087</v>
      </c>
      <c r="G533" s="4" t="s">
        <v>8088</v>
      </c>
      <c r="H533" s="3" t="s">
        <v>14</v>
      </c>
      <c r="I533" s="4" t="s">
        <v>16</v>
      </c>
      <c r="J533" s="4" t="s">
        <v>8113</v>
      </c>
      <c r="K533" s="5" t="s">
        <v>8114</v>
      </c>
      <c r="L533" s="6">
        <v>2</v>
      </c>
      <c r="M533" s="5" t="s">
        <v>22</v>
      </c>
      <c r="N533" s="90" t="s">
        <v>349</v>
      </c>
      <c r="O533" s="4" t="s">
        <v>25</v>
      </c>
      <c r="P533" s="90" t="s">
        <v>497</v>
      </c>
      <c r="Q533" s="4" t="s">
        <v>28</v>
      </c>
      <c r="R533" s="90">
        <v>4</v>
      </c>
      <c r="S533" s="4" t="s">
        <v>1022</v>
      </c>
      <c r="T533" s="68" t="str">
        <f t="shared" si="8"/>
        <v>4. Educación de calidad</v>
      </c>
      <c r="U533" s="90" t="s">
        <v>349</v>
      </c>
      <c r="V533" s="4" t="s">
        <v>350</v>
      </c>
      <c r="W533" s="90" t="s">
        <v>498</v>
      </c>
      <c r="X533" s="4" t="s">
        <v>693</v>
      </c>
      <c r="Y533" s="90" t="s">
        <v>497</v>
      </c>
      <c r="Z533" s="4" t="s">
        <v>1023</v>
      </c>
      <c r="AA533" s="54" t="s">
        <v>16492</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15963</v>
      </c>
      <c r="B534" s="3" t="s">
        <v>8083</v>
      </c>
      <c r="C534" s="4" t="s">
        <v>8084</v>
      </c>
      <c r="D534" s="4" t="s">
        <v>8085</v>
      </c>
      <c r="E534" s="4" t="s">
        <v>8086</v>
      </c>
      <c r="F534" s="4" t="s">
        <v>8087</v>
      </c>
      <c r="G534" s="4" t="s">
        <v>8088</v>
      </c>
      <c r="H534" s="3" t="s">
        <v>231</v>
      </c>
      <c r="I534" s="4" t="s">
        <v>232</v>
      </c>
      <c r="J534" s="4" t="s">
        <v>8091</v>
      </c>
      <c r="K534" s="5" t="s">
        <v>8128</v>
      </c>
      <c r="L534" s="6">
        <v>2</v>
      </c>
      <c r="M534" s="5" t="s">
        <v>22</v>
      </c>
      <c r="N534" s="90" t="s">
        <v>349</v>
      </c>
      <c r="O534" s="5" t="s">
        <v>25</v>
      </c>
      <c r="P534" s="90" t="s">
        <v>497</v>
      </c>
      <c r="Q534" s="5" t="s">
        <v>28</v>
      </c>
      <c r="R534" s="90">
        <v>16</v>
      </c>
      <c r="S534" s="4" t="s">
        <v>31</v>
      </c>
      <c r="T534" s="68" t="str">
        <f t="shared" si="8"/>
        <v>16. Paz, justicia e instituciones sólidas</v>
      </c>
      <c r="U534" s="90" t="s">
        <v>497</v>
      </c>
      <c r="V534" s="4" t="s">
        <v>34</v>
      </c>
      <c r="W534" s="90" t="s">
        <v>3581</v>
      </c>
      <c r="X534" s="4" t="s">
        <v>235</v>
      </c>
      <c r="Y534" s="90" t="s">
        <v>349</v>
      </c>
      <c r="Z534" s="4" t="s">
        <v>236</v>
      </c>
      <c r="AA534" s="54" t="s">
        <v>16475</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15964</v>
      </c>
      <c r="B535" s="3" t="s">
        <v>8083</v>
      </c>
      <c r="C535" s="4" t="s">
        <v>8084</v>
      </c>
      <c r="D535" s="4" t="s">
        <v>8085</v>
      </c>
      <c r="E535" s="4" t="s">
        <v>8086</v>
      </c>
      <c r="F535" s="4" t="s">
        <v>8087</v>
      </c>
      <c r="G535" s="4" t="s">
        <v>8088</v>
      </c>
      <c r="H535" s="3" t="s">
        <v>248</v>
      </c>
      <c r="I535" s="4" t="s">
        <v>249</v>
      </c>
      <c r="J535" s="4" t="s">
        <v>8137</v>
      </c>
      <c r="K535" s="5" t="s">
        <v>8138</v>
      </c>
      <c r="L535" s="6">
        <v>2</v>
      </c>
      <c r="M535" s="5" t="s">
        <v>22</v>
      </c>
      <c r="N535" s="90" t="s">
        <v>349</v>
      </c>
      <c r="O535" s="4" t="s">
        <v>25</v>
      </c>
      <c r="P535" s="90" t="s">
        <v>497</v>
      </c>
      <c r="Q535" s="4" t="s">
        <v>28</v>
      </c>
      <c r="R535" s="90">
        <v>16</v>
      </c>
      <c r="S535" s="4" t="s">
        <v>31</v>
      </c>
      <c r="T535" s="68" t="str">
        <f t="shared" si="8"/>
        <v>16. Paz, justicia e instituciones sólidas</v>
      </c>
      <c r="U535" s="90" t="s">
        <v>497</v>
      </c>
      <c r="V535" s="4" t="s">
        <v>34</v>
      </c>
      <c r="W535" s="90" t="s">
        <v>528</v>
      </c>
      <c r="X535" s="4" t="s">
        <v>37</v>
      </c>
      <c r="Y535" s="90"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15965</v>
      </c>
      <c r="B536" s="3" t="s">
        <v>8083</v>
      </c>
      <c r="C536" s="4" t="s">
        <v>8084</v>
      </c>
      <c r="D536" s="4" t="s">
        <v>8085</v>
      </c>
      <c r="E536" s="4" t="s">
        <v>8086</v>
      </c>
      <c r="F536" s="4" t="s">
        <v>8087</v>
      </c>
      <c r="G536" s="4" t="s">
        <v>8088</v>
      </c>
      <c r="H536" s="3" t="s">
        <v>263</v>
      </c>
      <c r="I536" s="4" t="s">
        <v>264</v>
      </c>
      <c r="J536" s="4" t="s">
        <v>8091</v>
      </c>
      <c r="K536" s="5" t="s">
        <v>8145</v>
      </c>
      <c r="L536" s="6">
        <v>2</v>
      </c>
      <c r="M536" s="5" t="s">
        <v>22</v>
      </c>
      <c r="N536" s="90" t="s">
        <v>497</v>
      </c>
      <c r="O536" s="5" t="s">
        <v>137</v>
      </c>
      <c r="P536" s="90" t="s">
        <v>3581</v>
      </c>
      <c r="Q536" s="5" t="s">
        <v>179</v>
      </c>
      <c r="R536" s="90">
        <v>5</v>
      </c>
      <c r="S536" s="4" t="s">
        <v>268</v>
      </c>
      <c r="T536" s="68" t="str">
        <f t="shared" si="8"/>
        <v xml:space="preserve">5. Igualdad de género </v>
      </c>
      <c r="U536" s="90" t="s">
        <v>497</v>
      </c>
      <c r="V536" s="4" t="s">
        <v>34</v>
      </c>
      <c r="W536" s="90" t="s">
        <v>349</v>
      </c>
      <c r="X536" s="4" t="s">
        <v>269</v>
      </c>
      <c r="Y536" s="90" t="s">
        <v>840</v>
      </c>
      <c r="Z536" s="4" t="s">
        <v>270</v>
      </c>
      <c r="AA536" s="54" t="s">
        <v>16476</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15966</v>
      </c>
      <c r="B537" s="3" t="s">
        <v>8083</v>
      </c>
      <c r="C537" s="4" t="s">
        <v>8084</v>
      </c>
      <c r="D537" s="4" t="s">
        <v>8085</v>
      </c>
      <c r="E537" s="4" t="s">
        <v>8086</v>
      </c>
      <c r="F537" s="4" t="s">
        <v>8087</v>
      </c>
      <c r="G537" s="4" t="s">
        <v>8088</v>
      </c>
      <c r="H537" s="3" t="s">
        <v>282</v>
      </c>
      <c r="I537" s="4" t="s">
        <v>283</v>
      </c>
      <c r="J537" s="4" t="s">
        <v>8091</v>
      </c>
      <c r="K537" s="5" t="s">
        <v>8154</v>
      </c>
      <c r="L537" s="6">
        <v>2</v>
      </c>
      <c r="M537" s="5" t="s">
        <v>22</v>
      </c>
      <c r="N537" s="90" t="s">
        <v>497</v>
      </c>
      <c r="O537" s="4" t="s">
        <v>137</v>
      </c>
      <c r="P537" s="90" t="s">
        <v>3581</v>
      </c>
      <c r="Q537" s="4" t="s">
        <v>137</v>
      </c>
      <c r="R537" s="90">
        <v>10</v>
      </c>
      <c r="S537" s="4" t="s">
        <v>286</v>
      </c>
      <c r="T537" s="68" t="str">
        <f t="shared" si="8"/>
        <v xml:space="preserve">10. Reducción de las desigualdades </v>
      </c>
      <c r="U537" s="90" t="s">
        <v>497</v>
      </c>
      <c r="V537" s="4" t="s">
        <v>34</v>
      </c>
      <c r="W537" s="90" t="s">
        <v>349</v>
      </c>
      <c r="X537" s="4" t="s">
        <v>269</v>
      </c>
      <c r="Y537" s="90" t="s">
        <v>840</v>
      </c>
      <c r="Z537" s="4" t="s">
        <v>270</v>
      </c>
      <c r="AA537" s="54" t="s">
        <v>16476</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15967</v>
      </c>
      <c r="B538" s="3" t="s">
        <v>8083</v>
      </c>
      <c r="C538" s="4" t="s">
        <v>8084</v>
      </c>
      <c r="D538" s="4" t="s">
        <v>8085</v>
      </c>
      <c r="E538" s="4" t="s">
        <v>8086</v>
      </c>
      <c r="F538" s="4" t="s">
        <v>8087</v>
      </c>
      <c r="G538" s="4" t="s">
        <v>8088</v>
      </c>
      <c r="H538" s="3" t="s">
        <v>345</v>
      </c>
      <c r="I538" s="4" t="s">
        <v>346</v>
      </c>
      <c r="J538" s="4" t="s">
        <v>347</v>
      </c>
      <c r="K538" s="5" t="s">
        <v>8162</v>
      </c>
      <c r="L538" s="6">
        <v>2</v>
      </c>
      <c r="M538" s="5" t="s">
        <v>22</v>
      </c>
      <c r="N538" s="90" t="s">
        <v>497</v>
      </c>
      <c r="O538" s="5" t="s">
        <v>137</v>
      </c>
      <c r="P538" s="90" t="s">
        <v>3581</v>
      </c>
      <c r="Q538" s="5" t="s">
        <v>137</v>
      </c>
      <c r="R538" s="90" t="s">
        <v>1593</v>
      </c>
      <c r="S538" s="4" t="s">
        <v>286</v>
      </c>
      <c r="T538" s="68" t="str">
        <f t="shared" si="8"/>
        <v xml:space="preserve">10. Reducción de las desigualdades </v>
      </c>
      <c r="U538" s="90" t="s">
        <v>349</v>
      </c>
      <c r="V538" s="4" t="s">
        <v>350</v>
      </c>
      <c r="W538" s="90" t="s">
        <v>351</v>
      </c>
      <c r="X538" s="4" t="s">
        <v>352</v>
      </c>
      <c r="Y538" s="90"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15968</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90" t="s">
        <v>349</v>
      </c>
      <c r="O539" s="5" t="s">
        <v>25</v>
      </c>
      <c r="P539" s="90" t="s">
        <v>840</v>
      </c>
      <c r="Q539" s="5" t="s">
        <v>182</v>
      </c>
      <c r="R539" s="90">
        <v>11</v>
      </c>
      <c r="S539" s="4" t="s">
        <v>631</v>
      </c>
      <c r="T539" s="68" t="str">
        <f t="shared" si="8"/>
        <v>11. Ciudades y comunidades sostenibles</v>
      </c>
      <c r="U539" s="90" t="s">
        <v>497</v>
      </c>
      <c r="V539" s="4" t="s">
        <v>34</v>
      </c>
      <c r="W539" s="90" t="s">
        <v>353</v>
      </c>
      <c r="X539" s="4" t="s">
        <v>461</v>
      </c>
      <c r="Y539" s="90" t="s">
        <v>497</v>
      </c>
      <c r="Z539" s="4" t="s">
        <v>8186</v>
      </c>
      <c r="AA539" s="54" t="s">
        <v>16519</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15969</v>
      </c>
      <c r="B540" s="3" t="s">
        <v>8163</v>
      </c>
      <c r="C540" s="4" t="s">
        <v>8164</v>
      </c>
      <c r="D540" s="4" t="s">
        <v>8181</v>
      </c>
      <c r="E540" s="4" t="s">
        <v>8166</v>
      </c>
      <c r="F540" s="4" t="s">
        <v>8167</v>
      </c>
      <c r="G540" s="4" t="s">
        <v>8168</v>
      </c>
      <c r="H540" s="3" t="s">
        <v>14</v>
      </c>
      <c r="I540" s="4" t="s">
        <v>16</v>
      </c>
      <c r="J540" s="4" t="s">
        <v>8199</v>
      </c>
      <c r="K540" s="5" t="s">
        <v>8200</v>
      </c>
      <c r="L540" s="6">
        <v>2</v>
      </c>
      <c r="M540" s="5" t="s">
        <v>22</v>
      </c>
      <c r="N540" s="90" t="s">
        <v>349</v>
      </c>
      <c r="O540" s="4" t="s">
        <v>25</v>
      </c>
      <c r="P540" s="90" t="s">
        <v>528</v>
      </c>
      <c r="Q540" s="4" t="s">
        <v>181</v>
      </c>
      <c r="R540" s="90">
        <v>11</v>
      </c>
      <c r="S540" s="4" t="s">
        <v>631</v>
      </c>
      <c r="T540" s="68" t="str">
        <f t="shared" si="8"/>
        <v>11. Ciudades y comunidades sostenibles</v>
      </c>
      <c r="U540" s="90" t="s">
        <v>528</v>
      </c>
      <c r="V540" s="4" t="s">
        <v>578</v>
      </c>
      <c r="W540" s="90" t="s">
        <v>840</v>
      </c>
      <c r="X540" s="4" t="s">
        <v>6115</v>
      </c>
      <c r="Y540" s="90" t="s">
        <v>528</v>
      </c>
      <c r="Z540" s="4" t="s">
        <v>6116</v>
      </c>
      <c r="AA540" s="54" t="s">
        <v>16510</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15970</v>
      </c>
      <c r="B541" s="3" t="s">
        <v>8163</v>
      </c>
      <c r="C541" s="4" t="s">
        <v>8164</v>
      </c>
      <c r="D541" s="4" t="s">
        <v>8181</v>
      </c>
      <c r="E541" s="4" t="s">
        <v>8166</v>
      </c>
      <c r="F541" s="4" t="s">
        <v>8167</v>
      </c>
      <c r="G541" s="4" t="s">
        <v>8168</v>
      </c>
      <c r="H541" s="3" t="s">
        <v>231</v>
      </c>
      <c r="I541" s="4" t="s">
        <v>232</v>
      </c>
      <c r="J541" s="4" t="s">
        <v>8210</v>
      </c>
      <c r="K541" s="5" t="s">
        <v>8211</v>
      </c>
      <c r="L541" s="6">
        <v>2</v>
      </c>
      <c r="M541" s="5" t="s">
        <v>22</v>
      </c>
      <c r="N541" s="90" t="s">
        <v>349</v>
      </c>
      <c r="O541" s="5" t="s">
        <v>25</v>
      </c>
      <c r="P541" s="90" t="s">
        <v>528</v>
      </c>
      <c r="Q541" s="5" t="s">
        <v>181</v>
      </c>
      <c r="R541" s="90">
        <v>16</v>
      </c>
      <c r="S541" s="4" t="s">
        <v>31</v>
      </c>
      <c r="T541" s="68" t="str">
        <f t="shared" si="8"/>
        <v>16. Paz, justicia e instituciones sólidas</v>
      </c>
      <c r="U541" s="90" t="s">
        <v>497</v>
      </c>
      <c r="V541" s="4" t="s">
        <v>34</v>
      </c>
      <c r="W541" s="90" t="s">
        <v>3581</v>
      </c>
      <c r="X541" s="4" t="s">
        <v>235</v>
      </c>
      <c r="Y541" s="90" t="s">
        <v>349</v>
      </c>
      <c r="Z541" s="4" t="s">
        <v>236</v>
      </c>
      <c r="AA541" s="54" t="s">
        <v>16475</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15971</v>
      </c>
      <c r="B542" s="3" t="s">
        <v>8163</v>
      </c>
      <c r="C542" s="4" t="s">
        <v>8164</v>
      </c>
      <c r="D542" s="4" t="s">
        <v>8165</v>
      </c>
      <c r="E542" s="4" t="s">
        <v>8166</v>
      </c>
      <c r="F542" s="4" t="s">
        <v>8167</v>
      </c>
      <c r="G542" s="4" t="s">
        <v>8168</v>
      </c>
      <c r="H542" s="3" t="s">
        <v>248</v>
      </c>
      <c r="I542" s="4" t="s">
        <v>249</v>
      </c>
      <c r="J542" s="4" t="s">
        <v>8222</v>
      </c>
      <c r="K542" s="5" t="s">
        <v>8223</v>
      </c>
      <c r="L542" s="6">
        <v>2</v>
      </c>
      <c r="M542" s="5" t="s">
        <v>22</v>
      </c>
      <c r="N542" s="90" t="s">
        <v>349</v>
      </c>
      <c r="O542" s="4" t="s">
        <v>25</v>
      </c>
      <c r="P542" s="90" t="s">
        <v>497</v>
      </c>
      <c r="Q542" s="4" t="s">
        <v>28</v>
      </c>
      <c r="R542" s="90">
        <v>16</v>
      </c>
      <c r="S542" s="4" t="s">
        <v>31</v>
      </c>
      <c r="T542" s="68" t="str">
        <f t="shared" si="8"/>
        <v>16. Paz, justicia e instituciones sólidas</v>
      </c>
      <c r="U542" s="90" t="s">
        <v>497</v>
      </c>
      <c r="V542" s="4" t="s">
        <v>34</v>
      </c>
      <c r="W542" s="90" t="s">
        <v>528</v>
      </c>
      <c r="X542" s="4" t="s">
        <v>37</v>
      </c>
      <c r="Y542" s="90"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15972</v>
      </c>
      <c r="B543" s="3" t="s">
        <v>8163</v>
      </c>
      <c r="C543" s="4" t="s">
        <v>8164</v>
      </c>
      <c r="D543" s="4" t="s">
        <v>8181</v>
      </c>
      <c r="E543" s="4" t="s">
        <v>8166</v>
      </c>
      <c r="F543" s="4" t="s">
        <v>8167</v>
      </c>
      <c r="G543" s="4" t="s">
        <v>8168</v>
      </c>
      <c r="H543" s="3" t="s">
        <v>263</v>
      </c>
      <c r="I543" s="4" t="s">
        <v>264</v>
      </c>
      <c r="J543" s="4" t="s">
        <v>8232</v>
      </c>
      <c r="K543" s="5" t="s">
        <v>8233</v>
      </c>
      <c r="L543" s="6">
        <v>2</v>
      </c>
      <c r="M543" s="5" t="s">
        <v>22</v>
      </c>
      <c r="N543" s="90" t="s">
        <v>497</v>
      </c>
      <c r="O543" s="5" t="s">
        <v>137</v>
      </c>
      <c r="P543" s="90" t="s">
        <v>3581</v>
      </c>
      <c r="Q543" s="5" t="s">
        <v>179</v>
      </c>
      <c r="R543" s="90">
        <v>5</v>
      </c>
      <c r="S543" s="4" t="s">
        <v>268</v>
      </c>
      <c r="T543" s="68" t="str">
        <f t="shared" si="8"/>
        <v xml:space="preserve">5. Igualdad de género </v>
      </c>
      <c r="U543" s="90" t="s">
        <v>497</v>
      </c>
      <c r="V543" s="4" t="s">
        <v>34</v>
      </c>
      <c r="W543" s="90" t="s">
        <v>349</v>
      </c>
      <c r="X543" s="4" t="s">
        <v>269</v>
      </c>
      <c r="Y543" s="90" t="s">
        <v>840</v>
      </c>
      <c r="Z543" s="4" t="s">
        <v>270</v>
      </c>
      <c r="AA543" s="54" t="s">
        <v>16476</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15973</v>
      </c>
      <c r="B544" s="3" t="s">
        <v>8163</v>
      </c>
      <c r="C544" s="4" t="s">
        <v>8164</v>
      </c>
      <c r="D544" s="4" t="s">
        <v>8165</v>
      </c>
      <c r="E544" s="4" t="s">
        <v>8166</v>
      </c>
      <c r="F544" s="4" t="s">
        <v>8167</v>
      </c>
      <c r="G544" s="4" t="s">
        <v>8168</v>
      </c>
      <c r="H544" s="3" t="s">
        <v>282</v>
      </c>
      <c r="I544" s="4" t="s">
        <v>283</v>
      </c>
      <c r="J544" s="4" t="s">
        <v>8169</v>
      </c>
      <c r="K544" s="5" t="s">
        <v>8170</v>
      </c>
      <c r="L544" s="6">
        <v>2</v>
      </c>
      <c r="M544" s="5" t="s">
        <v>22</v>
      </c>
      <c r="N544" s="90" t="s">
        <v>497</v>
      </c>
      <c r="O544" s="4" t="s">
        <v>137</v>
      </c>
      <c r="P544" s="90" t="s">
        <v>3581</v>
      </c>
      <c r="Q544" s="4" t="s">
        <v>179</v>
      </c>
      <c r="R544" s="90">
        <v>10</v>
      </c>
      <c r="S544" s="4" t="s">
        <v>286</v>
      </c>
      <c r="T544" s="68" t="str">
        <f t="shared" si="8"/>
        <v xml:space="preserve">10. Reducción de las desigualdades </v>
      </c>
      <c r="U544" s="90" t="s">
        <v>497</v>
      </c>
      <c r="V544" s="4" t="s">
        <v>34</v>
      </c>
      <c r="W544" s="90" t="s">
        <v>349</v>
      </c>
      <c r="X544" s="4" t="s">
        <v>269</v>
      </c>
      <c r="Y544" s="90" t="s">
        <v>840</v>
      </c>
      <c r="Z544" s="4" t="s">
        <v>270</v>
      </c>
      <c r="AA544" s="54" t="s">
        <v>16476</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15974</v>
      </c>
      <c r="B545" s="3" t="s">
        <v>8163</v>
      </c>
      <c r="C545" s="4" t="s">
        <v>8164</v>
      </c>
      <c r="D545" s="4" t="s">
        <v>8181</v>
      </c>
      <c r="E545" s="4" t="s">
        <v>8166</v>
      </c>
      <c r="F545" s="4" t="s">
        <v>8167</v>
      </c>
      <c r="G545" s="4" t="s">
        <v>8168</v>
      </c>
      <c r="H545" s="3" t="s">
        <v>345</v>
      </c>
      <c r="I545" s="4" t="s">
        <v>346</v>
      </c>
      <c r="J545" s="4" t="s">
        <v>347</v>
      </c>
      <c r="K545" s="5" t="s">
        <v>8241</v>
      </c>
      <c r="L545" s="6">
        <v>2</v>
      </c>
      <c r="M545" s="5" t="s">
        <v>22</v>
      </c>
      <c r="N545" s="90" t="s">
        <v>497</v>
      </c>
      <c r="O545" s="4" t="s">
        <v>137</v>
      </c>
      <c r="P545" s="90" t="s">
        <v>3581</v>
      </c>
      <c r="Q545" s="4" t="s">
        <v>179</v>
      </c>
      <c r="R545" s="90" t="s">
        <v>1593</v>
      </c>
      <c r="S545" s="4" t="s">
        <v>286</v>
      </c>
      <c r="T545" s="68" t="str">
        <f t="shared" si="8"/>
        <v xml:space="preserve">10. Reducción de las desigualdades </v>
      </c>
      <c r="U545" s="90" t="s">
        <v>349</v>
      </c>
      <c r="V545" s="4" t="s">
        <v>350</v>
      </c>
      <c r="W545" s="90" t="s">
        <v>351</v>
      </c>
      <c r="X545" s="4" t="s">
        <v>352</v>
      </c>
      <c r="Y545" s="90"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15975</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90" t="s">
        <v>497</v>
      </c>
      <c r="O546" s="5" t="s">
        <v>137</v>
      </c>
      <c r="P546" s="90" t="s">
        <v>528</v>
      </c>
      <c r="Q546" s="5" t="s">
        <v>175</v>
      </c>
      <c r="R546" s="90">
        <v>10</v>
      </c>
      <c r="S546" s="4" t="s">
        <v>286</v>
      </c>
      <c r="T546" s="68" t="str">
        <f t="shared" si="8"/>
        <v xml:space="preserve">10. Reducción de las desigualdades </v>
      </c>
      <c r="U546" s="90" t="s">
        <v>349</v>
      </c>
      <c r="V546" s="4" t="s">
        <v>350</v>
      </c>
      <c r="W546" s="90" t="s">
        <v>351</v>
      </c>
      <c r="X546" s="4" t="s">
        <v>352</v>
      </c>
      <c r="Y546" s="90" t="s">
        <v>4738</v>
      </c>
      <c r="Z546" s="4" t="s">
        <v>1789</v>
      </c>
      <c r="AA546" s="54" t="s">
        <v>16500</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15984</v>
      </c>
      <c r="B547" s="3" t="s">
        <v>8242</v>
      </c>
      <c r="C547" s="4" t="s">
        <v>8243</v>
      </c>
      <c r="D547" s="4" t="s">
        <v>8244</v>
      </c>
      <c r="E547" s="4" t="s">
        <v>8245</v>
      </c>
      <c r="F547" s="4" t="s">
        <v>8246</v>
      </c>
      <c r="G547" s="4" t="s">
        <v>8247</v>
      </c>
      <c r="H547" s="3" t="s">
        <v>345</v>
      </c>
      <c r="I547" s="4" t="s">
        <v>346</v>
      </c>
      <c r="J547" s="4" t="s">
        <v>347</v>
      </c>
      <c r="K547" s="5" t="s">
        <v>8492</v>
      </c>
      <c r="L547" s="6">
        <v>2</v>
      </c>
      <c r="M547" s="5" t="s">
        <v>22</v>
      </c>
      <c r="N547" s="90" t="s">
        <v>497</v>
      </c>
      <c r="O547" s="4" t="s">
        <v>137</v>
      </c>
      <c r="P547" s="90" t="s">
        <v>3581</v>
      </c>
      <c r="Q547" s="4" t="s">
        <v>179</v>
      </c>
      <c r="R547" s="90" t="s">
        <v>1593</v>
      </c>
      <c r="S547" s="4" t="s">
        <v>286</v>
      </c>
      <c r="T547" s="68" t="str">
        <f t="shared" si="8"/>
        <v xml:space="preserve">10. Reducción de las desigualdades </v>
      </c>
      <c r="U547" s="90" t="s">
        <v>349</v>
      </c>
      <c r="V547" s="4" t="s">
        <v>350</v>
      </c>
      <c r="W547" s="90" t="s">
        <v>351</v>
      </c>
      <c r="X547" s="4" t="s">
        <v>352</v>
      </c>
      <c r="Y547" s="90"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15985</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90" t="s">
        <v>497</v>
      </c>
      <c r="O548" s="5" t="s">
        <v>137</v>
      </c>
      <c r="P548" s="90" t="s">
        <v>528</v>
      </c>
      <c r="Q548" s="5" t="s">
        <v>175</v>
      </c>
      <c r="R548" s="90">
        <v>2</v>
      </c>
      <c r="S548" s="4" t="s">
        <v>1755</v>
      </c>
      <c r="T548" s="68" t="str">
        <f t="shared" si="8"/>
        <v xml:space="preserve">2. Hambre cero </v>
      </c>
      <c r="U548" s="90" t="s">
        <v>349</v>
      </c>
      <c r="V548" s="4" t="s">
        <v>350</v>
      </c>
      <c r="W548" s="90" t="s">
        <v>351</v>
      </c>
      <c r="X548" s="4" t="s">
        <v>352</v>
      </c>
      <c r="Y548" s="90" t="s">
        <v>498</v>
      </c>
      <c r="Z548" s="4" t="s">
        <v>1756</v>
      </c>
      <c r="AA548" s="54" t="s">
        <v>16499</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15986</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90" t="s">
        <v>497</v>
      </c>
      <c r="O549" s="4" t="s">
        <v>137</v>
      </c>
      <c r="P549" s="90" t="s">
        <v>528</v>
      </c>
      <c r="Q549" s="4" t="s">
        <v>175</v>
      </c>
      <c r="R549" s="90">
        <v>2</v>
      </c>
      <c r="S549" s="4" t="s">
        <v>1755</v>
      </c>
      <c r="T549" s="68" t="str">
        <f t="shared" si="8"/>
        <v xml:space="preserve">2. Hambre cero </v>
      </c>
      <c r="U549" s="90" t="s">
        <v>349</v>
      </c>
      <c r="V549" s="4" t="s">
        <v>350</v>
      </c>
      <c r="W549" s="90" t="s">
        <v>351</v>
      </c>
      <c r="X549" s="4" t="s">
        <v>352</v>
      </c>
      <c r="Y549" s="90" t="s">
        <v>498</v>
      </c>
      <c r="Z549" s="4" t="s">
        <v>1756</v>
      </c>
      <c r="AA549" s="54" t="s">
        <v>16499</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15987</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90">
        <v>2</v>
      </c>
      <c r="O550" s="4" t="s">
        <v>25</v>
      </c>
      <c r="P550" s="90">
        <v>2</v>
      </c>
      <c r="Q550" s="4" t="s">
        <v>180</v>
      </c>
      <c r="R550" s="90">
        <v>11</v>
      </c>
      <c r="S550" s="4" t="s">
        <v>631</v>
      </c>
      <c r="T550" s="68" t="str">
        <f t="shared" si="8"/>
        <v>11. Ciudades y comunidades sostenibles</v>
      </c>
      <c r="U550" s="90" t="s">
        <v>349</v>
      </c>
      <c r="V550" s="4" t="s">
        <v>350</v>
      </c>
      <c r="W550" s="90" t="s">
        <v>349</v>
      </c>
      <c r="X550" s="4" t="s">
        <v>783</v>
      </c>
      <c r="Y550" s="90" t="s">
        <v>349</v>
      </c>
      <c r="Z550" s="4" t="s">
        <v>1720</v>
      </c>
      <c r="AA550" s="54" t="s">
        <v>16498</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15988</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90" t="s">
        <v>497</v>
      </c>
      <c r="O551" s="5" t="s">
        <v>137</v>
      </c>
      <c r="P551" s="90" t="s">
        <v>351</v>
      </c>
      <c r="Q551" s="5" t="s">
        <v>178</v>
      </c>
      <c r="R551" s="90">
        <v>10</v>
      </c>
      <c r="S551" s="4" t="s">
        <v>286</v>
      </c>
      <c r="T551" s="68" t="str">
        <f t="shared" si="8"/>
        <v xml:space="preserve">10. Reducción de las desigualdades </v>
      </c>
      <c r="U551" s="90" t="s">
        <v>349</v>
      </c>
      <c r="V551" s="4" t="s">
        <v>350</v>
      </c>
      <c r="W551" s="90" t="s">
        <v>3581</v>
      </c>
      <c r="X551" s="4" t="s">
        <v>1702</v>
      </c>
      <c r="Y551" s="90"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15989</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90" t="s">
        <v>497</v>
      </c>
      <c r="O552" s="4" t="s">
        <v>137</v>
      </c>
      <c r="P552" s="90" t="s">
        <v>3581</v>
      </c>
      <c r="Q552" s="4" t="s">
        <v>179</v>
      </c>
      <c r="R552" s="90">
        <v>10</v>
      </c>
      <c r="S552" s="4" t="s">
        <v>286</v>
      </c>
      <c r="T552" s="68" t="str">
        <f t="shared" si="8"/>
        <v xml:space="preserve">10. Reducción de las desigualdades </v>
      </c>
      <c r="U552" s="90" t="s">
        <v>349</v>
      </c>
      <c r="V552" s="4" t="s">
        <v>350</v>
      </c>
      <c r="W552" s="90" t="s">
        <v>351</v>
      </c>
      <c r="X552" s="4" t="s">
        <v>352</v>
      </c>
      <c r="Y552" s="90"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15976</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90" t="s">
        <v>497</v>
      </c>
      <c r="O553" s="5" t="s">
        <v>137</v>
      </c>
      <c r="P553" s="90" t="s">
        <v>528</v>
      </c>
      <c r="Q553" s="5" t="s">
        <v>175</v>
      </c>
      <c r="R553" s="90">
        <v>10</v>
      </c>
      <c r="S553" s="4" t="s">
        <v>286</v>
      </c>
      <c r="T553" s="68" t="str">
        <f t="shared" si="8"/>
        <v xml:space="preserve">10. Reducción de las desigualdades </v>
      </c>
      <c r="U553" s="90" t="s">
        <v>349</v>
      </c>
      <c r="V553" s="4" t="s">
        <v>350</v>
      </c>
      <c r="W553" s="90" t="s">
        <v>351</v>
      </c>
      <c r="X553" s="4" t="s">
        <v>352</v>
      </c>
      <c r="Y553" s="90"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15977</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90" t="s">
        <v>497</v>
      </c>
      <c r="O554" s="5" t="s">
        <v>137</v>
      </c>
      <c r="P554" s="90" t="s">
        <v>528</v>
      </c>
      <c r="Q554" s="5" t="s">
        <v>175</v>
      </c>
      <c r="R554" s="90">
        <v>10</v>
      </c>
      <c r="S554" s="4" t="s">
        <v>286</v>
      </c>
      <c r="T554" s="68" t="str">
        <f t="shared" si="8"/>
        <v xml:space="preserve">10. Reducción de las desigualdades </v>
      </c>
      <c r="U554" s="90" t="s">
        <v>349</v>
      </c>
      <c r="V554" s="4" t="s">
        <v>350</v>
      </c>
      <c r="W554" s="90" t="s">
        <v>3581</v>
      </c>
      <c r="X554" s="4" t="s">
        <v>1702</v>
      </c>
      <c r="Y554" s="90"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15978</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90" t="s">
        <v>349</v>
      </c>
      <c r="O555" s="5" t="s">
        <v>25</v>
      </c>
      <c r="P555" s="90" t="s">
        <v>349</v>
      </c>
      <c r="Q555" s="5" t="s">
        <v>180</v>
      </c>
      <c r="R555" s="90">
        <v>10</v>
      </c>
      <c r="S555" s="4" t="s">
        <v>286</v>
      </c>
      <c r="T555" s="68" t="str">
        <f t="shared" si="8"/>
        <v xml:space="preserve">10. Reducción de las desigualdades </v>
      </c>
      <c r="U555" s="90" t="s">
        <v>349</v>
      </c>
      <c r="V555" s="4" t="s">
        <v>350</v>
      </c>
      <c r="W555" s="90" t="s">
        <v>3581</v>
      </c>
      <c r="X555" s="4" t="s">
        <v>1702</v>
      </c>
      <c r="Y555" s="90"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15979</v>
      </c>
      <c r="B556" s="3" t="s">
        <v>8242</v>
      </c>
      <c r="C556" s="4" t="s">
        <v>8243</v>
      </c>
      <c r="D556" s="4" t="s">
        <v>8244</v>
      </c>
      <c r="E556" s="4" t="s">
        <v>8245</v>
      </c>
      <c r="F556" s="4" t="s">
        <v>8246</v>
      </c>
      <c r="G556" s="4" t="s">
        <v>8247</v>
      </c>
      <c r="H556" s="3" t="s">
        <v>14</v>
      </c>
      <c r="I556" s="4" t="s">
        <v>16</v>
      </c>
      <c r="J556" s="4" t="s">
        <v>8285</v>
      </c>
      <c r="K556" s="5" t="s">
        <v>8286</v>
      </c>
      <c r="L556" s="6">
        <v>2</v>
      </c>
      <c r="M556" s="5" t="s">
        <v>22</v>
      </c>
      <c r="N556" s="90" t="s">
        <v>497</v>
      </c>
      <c r="O556" s="4" t="s">
        <v>137</v>
      </c>
      <c r="P556" s="90" t="s">
        <v>3581</v>
      </c>
      <c r="Q556" s="4" t="s">
        <v>179</v>
      </c>
      <c r="R556" s="90" t="s">
        <v>353</v>
      </c>
      <c r="S556" s="4" t="s">
        <v>1854</v>
      </c>
      <c r="T556" s="68" t="str">
        <f t="shared" si="8"/>
        <v>8. Trabajo decente y crecimiento económico</v>
      </c>
      <c r="U556" s="90" t="s">
        <v>349</v>
      </c>
      <c r="V556" s="4" t="s">
        <v>350</v>
      </c>
      <c r="W556" s="90" t="s">
        <v>3581</v>
      </c>
      <c r="X556" s="4" t="s">
        <v>1702</v>
      </c>
      <c r="Y556" s="90"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15980</v>
      </c>
      <c r="B557" s="3" t="s">
        <v>8242</v>
      </c>
      <c r="C557" s="4" t="s">
        <v>8243</v>
      </c>
      <c r="D557" s="4" t="s">
        <v>8244</v>
      </c>
      <c r="E557" s="4" t="s">
        <v>8245</v>
      </c>
      <c r="F557" s="4" t="s">
        <v>8246</v>
      </c>
      <c r="G557" s="4" t="s">
        <v>8247</v>
      </c>
      <c r="H557" s="3" t="s">
        <v>231</v>
      </c>
      <c r="I557" s="4" t="s">
        <v>232</v>
      </c>
      <c r="J557" s="4" t="s">
        <v>8168</v>
      </c>
      <c r="K557" s="5" t="s">
        <v>8301</v>
      </c>
      <c r="L557" s="6">
        <v>2</v>
      </c>
      <c r="M557" s="5" t="s">
        <v>22</v>
      </c>
      <c r="N557" s="90" t="s">
        <v>349</v>
      </c>
      <c r="O557" s="5" t="s">
        <v>25</v>
      </c>
      <c r="P557" s="90" t="s">
        <v>497</v>
      </c>
      <c r="Q557" s="5" t="s">
        <v>28</v>
      </c>
      <c r="R557" s="90">
        <v>16</v>
      </c>
      <c r="S557" s="4" t="s">
        <v>31</v>
      </c>
      <c r="T557" s="68" t="str">
        <f t="shared" si="8"/>
        <v>16. Paz, justicia e instituciones sólidas</v>
      </c>
      <c r="U557" s="90" t="s">
        <v>497</v>
      </c>
      <c r="V557" s="4" t="s">
        <v>34</v>
      </c>
      <c r="W557" s="90" t="s">
        <v>3581</v>
      </c>
      <c r="X557" s="4" t="s">
        <v>235</v>
      </c>
      <c r="Y557" s="90" t="s">
        <v>349</v>
      </c>
      <c r="Z557" s="4" t="s">
        <v>236</v>
      </c>
      <c r="AA557" s="54" t="s">
        <v>16475</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15981</v>
      </c>
      <c r="B558" s="3" t="s">
        <v>8242</v>
      </c>
      <c r="C558" s="4" t="s">
        <v>8243</v>
      </c>
      <c r="D558" s="4" t="s">
        <v>8244</v>
      </c>
      <c r="E558" s="4" t="s">
        <v>8245</v>
      </c>
      <c r="F558" s="4" t="s">
        <v>8246</v>
      </c>
      <c r="G558" s="4" t="s">
        <v>8247</v>
      </c>
      <c r="H558" s="3" t="s">
        <v>248</v>
      </c>
      <c r="I558" s="4" t="s">
        <v>249</v>
      </c>
      <c r="J558" s="4" t="s">
        <v>8318</v>
      </c>
      <c r="K558" s="5" t="s">
        <v>8319</v>
      </c>
      <c r="L558" s="6">
        <v>2</v>
      </c>
      <c r="M558" s="5" t="s">
        <v>22</v>
      </c>
      <c r="N558" s="90" t="s">
        <v>497</v>
      </c>
      <c r="O558" s="4" t="s">
        <v>137</v>
      </c>
      <c r="P558" s="90" t="s">
        <v>3581</v>
      </c>
      <c r="Q558" s="4" t="s">
        <v>179</v>
      </c>
      <c r="R558" s="90">
        <v>16</v>
      </c>
      <c r="S558" s="4" t="s">
        <v>31</v>
      </c>
      <c r="T558" s="68" t="str">
        <f t="shared" si="8"/>
        <v>16. Paz, justicia e instituciones sólidas</v>
      </c>
      <c r="U558" s="90" t="s">
        <v>497</v>
      </c>
      <c r="V558" s="4" t="s">
        <v>34</v>
      </c>
      <c r="W558" s="90" t="s">
        <v>528</v>
      </c>
      <c r="X558" s="4" t="s">
        <v>37</v>
      </c>
      <c r="Y558" s="90"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15982</v>
      </c>
      <c r="B559" s="3" t="s">
        <v>8242</v>
      </c>
      <c r="C559" s="4" t="s">
        <v>8243</v>
      </c>
      <c r="D559" s="4" t="s">
        <v>8244</v>
      </c>
      <c r="E559" s="4" t="s">
        <v>8245</v>
      </c>
      <c r="F559" s="4" t="s">
        <v>8246</v>
      </c>
      <c r="G559" s="4" t="s">
        <v>8247</v>
      </c>
      <c r="H559" s="3" t="s">
        <v>263</v>
      </c>
      <c r="I559" s="4" t="s">
        <v>264</v>
      </c>
      <c r="J559" s="4" t="s">
        <v>8332</v>
      </c>
      <c r="K559" s="5" t="s">
        <v>8333</v>
      </c>
      <c r="L559" s="6">
        <v>2</v>
      </c>
      <c r="M559" s="5" t="s">
        <v>22</v>
      </c>
      <c r="N559" s="90" t="s">
        <v>497</v>
      </c>
      <c r="O559" s="5" t="s">
        <v>137</v>
      </c>
      <c r="P559" s="90" t="s">
        <v>3581</v>
      </c>
      <c r="Q559" s="5" t="s">
        <v>179</v>
      </c>
      <c r="R559" s="90">
        <v>5</v>
      </c>
      <c r="S559" s="4" t="s">
        <v>268</v>
      </c>
      <c r="T559" s="68" t="str">
        <f t="shared" si="8"/>
        <v xml:space="preserve">5. Igualdad de género </v>
      </c>
      <c r="U559" s="90" t="s">
        <v>497</v>
      </c>
      <c r="V559" s="4" t="s">
        <v>34</v>
      </c>
      <c r="W559" s="90" t="s">
        <v>349</v>
      </c>
      <c r="X559" s="4" t="s">
        <v>269</v>
      </c>
      <c r="Y559" s="90" t="s">
        <v>840</v>
      </c>
      <c r="Z559" s="4" t="s">
        <v>270</v>
      </c>
      <c r="AA559" s="54" t="s">
        <v>16476</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15983</v>
      </c>
      <c r="B560" s="3" t="s">
        <v>8242</v>
      </c>
      <c r="C560" s="4" t="s">
        <v>8243</v>
      </c>
      <c r="D560" s="4" t="s">
        <v>8244</v>
      </c>
      <c r="E560" s="4" t="s">
        <v>8245</v>
      </c>
      <c r="F560" s="4" t="s">
        <v>8246</v>
      </c>
      <c r="G560" s="4" t="s">
        <v>8247</v>
      </c>
      <c r="H560" s="3" t="s">
        <v>282</v>
      </c>
      <c r="I560" s="4" t="s">
        <v>283</v>
      </c>
      <c r="J560" s="4" t="s">
        <v>8347</v>
      </c>
      <c r="K560" s="5" t="s">
        <v>8348</v>
      </c>
      <c r="L560" s="6">
        <v>2</v>
      </c>
      <c r="M560" s="5" t="s">
        <v>22</v>
      </c>
      <c r="N560" s="90" t="s">
        <v>497</v>
      </c>
      <c r="O560" s="4" t="s">
        <v>137</v>
      </c>
      <c r="P560" s="90" t="s">
        <v>3581</v>
      </c>
      <c r="Q560" s="4" t="s">
        <v>179</v>
      </c>
      <c r="R560" s="90">
        <v>10</v>
      </c>
      <c r="S560" s="4" t="s">
        <v>286</v>
      </c>
      <c r="T560" s="68" t="str">
        <f t="shared" si="8"/>
        <v xml:space="preserve">10. Reducción de las desigualdades </v>
      </c>
      <c r="U560" s="90" t="s">
        <v>497</v>
      </c>
      <c r="V560" s="4" t="s">
        <v>34</v>
      </c>
      <c r="W560" s="90" t="s">
        <v>349</v>
      </c>
      <c r="X560" s="4" t="s">
        <v>269</v>
      </c>
      <c r="Y560" s="90" t="s">
        <v>840</v>
      </c>
      <c r="Z560" s="4" t="s">
        <v>270</v>
      </c>
      <c r="AA560" s="54" t="s">
        <v>16476</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15990</v>
      </c>
      <c r="B561" s="3" t="s">
        <v>8493</v>
      </c>
      <c r="C561" s="4" t="s">
        <v>8494</v>
      </c>
      <c r="D561" s="4" t="s">
        <v>8495</v>
      </c>
      <c r="E561" s="4" t="s">
        <v>8496</v>
      </c>
      <c r="F561" s="4" t="s">
        <v>8497</v>
      </c>
      <c r="G561" s="4" t="s">
        <v>8498</v>
      </c>
      <c r="H561" s="3" t="s">
        <v>14</v>
      </c>
      <c r="I561" s="4" t="s">
        <v>16</v>
      </c>
      <c r="J561" s="4" t="s">
        <v>8499</v>
      </c>
      <c r="K561" s="5" t="s">
        <v>8500</v>
      </c>
      <c r="L561" s="6">
        <v>2</v>
      </c>
      <c r="M561" s="5" t="s">
        <v>22</v>
      </c>
      <c r="N561" s="90" t="s">
        <v>497</v>
      </c>
      <c r="O561" s="5" t="s">
        <v>137</v>
      </c>
      <c r="P561" s="90" t="s">
        <v>3581</v>
      </c>
      <c r="Q561" s="5" t="s">
        <v>179</v>
      </c>
      <c r="R561" s="90" t="s">
        <v>1593</v>
      </c>
      <c r="S561" s="4" t="s">
        <v>286</v>
      </c>
      <c r="T561" s="68" t="str">
        <f t="shared" si="8"/>
        <v xml:space="preserve">10. Reducción de las desigualdades </v>
      </c>
      <c r="U561" s="90" t="s">
        <v>497</v>
      </c>
      <c r="V561" s="4" t="s">
        <v>34</v>
      </c>
      <c r="W561" s="90" t="s">
        <v>528</v>
      </c>
      <c r="X561" s="4" t="s">
        <v>37</v>
      </c>
      <c r="Y561" s="90"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15991</v>
      </c>
      <c r="B562" s="3" t="s">
        <v>8493</v>
      </c>
      <c r="C562" s="4" t="s">
        <v>8494</v>
      </c>
      <c r="D562" s="4" t="s">
        <v>8495</v>
      </c>
      <c r="E562" s="4" t="s">
        <v>8496</v>
      </c>
      <c r="F562" s="4" t="s">
        <v>8497</v>
      </c>
      <c r="G562" s="4" t="s">
        <v>8498</v>
      </c>
      <c r="H562" s="3" t="s">
        <v>231</v>
      </c>
      <c r="I562" s="4" t="s">
        <v>232</v>
      </c>
      <c r="J562" s="4" t="s">
        <v>8517</v>
      </c>
      <c r="K562" s="5" t="s">
        <v>8518</v>
      </c>
      <c r="L562" s="6">
        <v>2</v>
      </c>
      <c r="M562" s="5" t="s">
        <v>22</v>
      </c>
      <c r="N562" s="90" t="s">
        <v>349</v>
      </c>
      <c r="O562" s="4" t="s">
        <v>25</v>
      </c>
      <c r="P562" s="90" t="s">
        <v>497</v>
      </c>
      <c r="Q562" s="4"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16475</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15992</v>
      </c>
      <c r="B563" s="3" t="s">
        <v>8493</v>
      </c>
      <c r="C563" s="4" t="s">
        <v>8494</v>
      </c>
      <c r="D563" s="4" t="s">
        <v>8495</v>
      </c>
      <c r="E563" s="4" t="s">
        <v>8496</v>
      </c>
      <c r="F563" s="4" t="s">
        <v>8497</v>
      </c>
      <c r="G563" s="4" t="s">
        <v>8498</v>
      </c>
      <c r="H563" s="3" t="s">
        <v>248</v>
      </c>
      <c r="I563" s="4" t="s">
        <v>249</v>
      </c>
      <c r="J563" s="4" t="s">
        <v>8526</v>
      </c>
      <c r="K563" s="5" t="s">
        <v>8527</v>
      </c>
      <c r="L563" s="6">
        <v>2</v>
      </c>
      <c r="M563" s="5" t="s">
        <v>22</v>
      </c>
      <c r="N563" s="90" t="s">
        <v>497</v>
      </c>
      <c r="O563" s="5" t="s">
        <v>137</v>
      </c>
      <c r="P563" s="90" t="s">
        <v>3581</v>
      </c>
      <c r="Q563" s="5"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15993</v>
      </c>
      <c r="B564" s="3" t="s">
        <v>8493</v>
      </c>
      <c r="C564" s="4" t="s">
        <v>8494</v>
      </c>
      <c r="D564" s="4" t="s">
        <v>8495</v>
      </c>
      <c r="E564" s="4" t="s">
        <v>8496</v>
      </c>
      <c r="F564" s="4" t="s">
        <v>8497</v>
      </c>
      <c r="G564" s="4" t="s">
        <v>8498</v>
      </c>
      <c r="H564" s="3" t="s">
        <v>263</v>
      </c>
      <c r="I564" s="4" t="s">
        <v>264</v>
      </c>
      <c r="J564" s="4" t="s">
        <v>8535</v>
      </c>
      <c r="K564" s="5" t="s">
        <v>8536</v>
      </c>
      <c r="L564" s="6">
        <v>2</v>
      </c>
      <c r="M564" s="5" t="s">
        <v>22</v>
      </c>
      <c r="N564" s="90" t="s">
        <v>497</v>
      </c>
      <c r="O564" s="4" t="s">
        <v>137</v>
      </c>
      <c r="P564" s="90" t="s">
        <v>3581</v>
      </c>
      <c r="Q564" s="4" t="s">
        <v>179</v>
      </c>
      <c r="R564" s="90">
        <v>5</v>
      </c>
      <c r="S564" s="4" t="s">
        <v>268</v>
      </c>
      <c r="T564" s="68" t="str">
        <f t="shared" si="8"/>
        <v xml:space="preserve">5. Igualdad de género </v>
      </c>
      <c r="U564" s="90" t="s">
        <v>497</v>
      </c>
      <c r="V564" s="4" t="s">
        <v>34</v>
      </c>
      <c r="W564" s="90" t="s">
        <v>349</v>
      </c>
      <c r="X564" s="4" t="s">
        <v>269</v>
      </c>
      <c r="Y564" s="90" t="s">
        <v>840</v>
      </c>
      <c r="Z564" s="4" t="s">
        <v>270</v>
      </c>
      <c r="AA564" s="54" t="s">
        <v>16476</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15994</v>
      </c>
      <c r="B565" s="3" t="s">
        <v>8493</v>
      </c>
      <c r="C565" s="4" t="s">
        <v>8494</v>
      </c>
      <c r="D565" s="4" t="s">
        <v>8495</v>
      </c>
      <c r="E565" s="4" t="s">
        <v>8496</v>
      </c>
      <c r="F565" s="4" t="s">
        <v>8497</v>
      </c>
      <c r="G565" s="4" t="s">
        <v>8498</v>
      </c>
      <c r="H565" s="3" t="s">
        <v>282</v>
      </c>
      <c r="I565" s="4" t="s">
        <v>283</v>
      </c>
      <c r="J565" s="4" t="s">
        <v>8542</v>
      </c>
      <c r="K565" s="5" t="s">
        <v>8543</v>
      </c>
      <c r="L565" s="6">
        <v>2</v>
      </c>
      <c r="M565" s="5" t="s">
        <v>22</v>
      </c>
      <c r="N565" s="90" t="s">
        <v>497</v>
      </c>
      <c r="O565" s="5" t="s">
        <v>137</v>
      </c>
      <c r="P565" s="90" t="s">
        <v>3581</v>
      </c>
      <c r="Q565" s="5"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16476</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15995</v>
      </c>
      <c r="B566" s="3" t="s">
        <v>8493</v>
      </c>
      <c r="C566" s="4" t="s">
        <v>8494</v>
      </c>
      <c r="D566" s="4" t="s">
        <v>8495</v>
      </c>
      <c r="E566" s="4" t="s">
        <v>8496</v>
      </c>
      <c r="F566" s="4" t="s">
        <v>8497</v>
      </c>
      <c r="G566" s="4" t="s">
        <v>8498</v>
      </c>
      <c r="H566" s="3" t="s">
        <v>345</v>
      </c>
      <c r="I566" s="4" t="s">
        <v>346</v>
      </c>
      <c r="J566" s="4" t="s">
        <v>347</v>
      </c>
      <c r="K566" s="5" t="s">
        <v>8561</v>
      </c>
      <c r="L566" s="6">
        <v>2</v>
      </c>
      <c r="M566" s="5" t="s">
        <v>22</v>
      </c>
      <c r="N566" s="90" t="s">
        <v>497</v>
      </c>
      <c r="O566" s="5" t="s">
        <v>137</v>
      </c>
      <c r="P566" s="90" t="s">
        <v>3581</v>
      </c>
      <c r="Q566" s="5"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16568</v>
      </c>
      <c r="B567" s="3" t="s">
        <v>8493</v>
      </c>
      <c r="C567" s="4" t="s">
        <v>8494</v>
      </c>
      <c r="D567" s="4" t="s">
        <v>8495</v>
      </c>
      <c r="E567" s="4" t="s">
        <v>8496</v>
      </c>
      <c r="F567" s="4" t="s">
        <v>8497</v>
      </c>
      <c r="G567" s="4" t="s">
        <v>8498</v>
      </c>
      <c r="H567" s="3" t="s">
        <v>16569</v>
      </c>
      <c r="I567" s="4" t="s">
        <v>16570</v>
      </c>
      <c r="J567" s="4" t="s">
        <v>16547</v>
      </c>
      <c r="K567" s="5" t="s">
        <v>16571</v>
      </c>
      <c r="L567" s="6" t="s">
        <v>351</v>
      </c>
      <c r="M567" s="5" t="s">
        <v>16572</v>
      </c>
      <c r="N567" s="90">
        <v>3</v>
      </c>
      <c r="O567" s="5" t="s">
        <v>153</v>
      </c>
      <c r="P567" s="90">
        <v>2</v>
      </c>
      <c r="Q567" s="5" t="s">
        <v>16573</v>
      </c>
      <c r="R567" s="90" t="s">
        <v>1593</v>
      </c>
      <c r="S567" s="4" t="s">
        <v>286</v>
      </c>
      <c r="T567" s="68" t="str">
        <f t="shared" si="8"/>
        <v xml:space="preserve">10. Reducción de las desigualdades </v>
      </c>
      <c r="U567" s="90">
        <v>2</v>
      </c>
      <c r="V567" s="4" t="s">
        <v>350</v>
      </c>
      <c r="W567" s="90" t="s">
        <v>351</v>
      </c>
      <c r="X567" s="4" t="s">
        <v>352</v>
      </c>
      <c r="Y567" s="90" t="s">
        <v>353</v>
      </c>
      <c r="Z567" s="4" t="s">
        <v>16574</v>
      </c>
      <c r="AA567" s="54" t="s">
        <v>1351</v>
      </c>
      <c r="AB567" s="3" t="s">
        <v>299</v>
      </c>
      <c r="AC567" s="4" t="s">
        <v>16575</v>
      </c>
      <c r="AD567" s="4" t="s">
        <v>16547</v>
      </c>
      <c r="AE567" s="4" t="s">
        <v>16547</v>
      </c>
      <c r="AF567" s="4" t="s">
        <v>16547</v>
      </c>
      <c r="AG567" s="4" t="s">
        <v>16547</v>
      </c>
      <c r="AH567" s="8" t="s">
        <v>16547</v>
      </c>
      <c r="AI567" s="4" t="s">
        <v>16547</v>
      </c>
      <c r="AJ567" s="4" t="s">
        <v>16547</v>
      </c>
      <c r="AK567" s="4" t="s">
        <v>16547</v>
      </c>
      <c r="AL567" s="4" t="s">
        <v>16547</v>
      </c>
      <c r="AM567" s="3" t="s">
        <v>16547</v>
      </c>
      <c r="AN567" s="3" t="s">
        <v>16547</v>
      </c>
      <c r="AO567" s="3" t="s">
        <v>16547</v>
      </c>
      <c r="AP567" s="3" t="s">
        <v>16547</v>
      </c>
      <c r="AQ567" s="3" t="s">
        <v>16547</v>
      </c>
      <c r="AR567" s="4" t="s">
        <v>16547</v>
      </c>
      <c r="AS567" s="4" t="s">
        <v>16547</v>
      </c>
      <c r="AT567" s="4" t="s">
        <v>16547</v>
      </c>
      <c r="AU567" s="4" t="s">
        <v>16547</v>
      </c>
      <c r="AV567" s="4" t="s">
        <v>16547</v>
      </c>
      <c r="AW567" s="4" t="s">
        <v>16547</v>
      </c>
      <c r="AX567" s="4" t="s">
        <v>16547</v>
      </c>
      <c r="AY567" s="4" t="s">
        <v>16547</v>
      </c>
      <c r="AZ567" s="4" t="s">
        <v>16547</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15996</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90" t="s">
        <v>497</v>
      </c>
      <c r="O568" s="4" t="s">
        <v>137</v>
      </c>
      <c r="P568" s="90" t="s">
        <v>528</v>
      </c>
      <c r="Q568" s="4" t="s">
        <v>175</v>
      </c>
      <c r="R568" s="90">
        <v>16</v>
      </c>
      <c r="S568" s="4" t="s">
        <v>31</v>
      </c>
      <c r="T568" s="68" t="str">
        <f t="shared" si="8"/>
        <v>16. Paz, justicia e instituciones sólidas</v>
      </c>
      <c r="U568" s="90" t="s">
        <v>497</v>
      </c>
      <c r="V568" s="4" t="s">
        <v>34</v>
      </c>
      <c r="W568" s="90" t="s">
        <v>528</v>
      </c>
      <c r="X568" s="4" t="s">
        <v>37</v>
      </c>
      <c r="Y568" s="90"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15997</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90">
        <v>6</v>
      </c>
      <c r="O569" s="4" t="s">
        <v>135</v>
      </c>
      <c r="P569" s="90">
        <v>0</v>
      </c>
      <c r="Q569" s="4" t="s">
        <v>135</v>
      </c>
      <c r="R569" s="90">
        <v>10</v>
      </c>
      <c r="S569" s="4" t="s">
        <v>286</v>
      </c>
      <c r="T569" s="68" t="str">
        <f t="shared" si="8"/>
        <v xml:space="preserve">10. Reducción de las desigualdades </v>
      </c>
      <c r="U569" s="90" t="s">
        <v>497</v>
      </c>
      <c r="V569" s="4" t="s">
        <v>34</v>
      </c>
      <c r="W569" s="90" t="s">
        <v>349</v>
      </c>
      <c r="X569" s="4" t="s">
        <v>269</v>
      </c>
      <c r="Y569" s="90" t="s">
        <v>840</v>
      </c>
      <c r="Z569" s="4" t="s">
        <v>270</v>
      </c>
      <c r="AA569" s="54" t="s">
        <v>16476</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15998</v>
      </c>
      <c r="B570" s="3" t="s">
        <v>8562</v>
      </c>
      <c r="C570" s="4" t="s">
        <v>8563</v>
      </c>
      <c r="D570" s="4" t="s">
        <v>8564</v>
      </c>
      <c r="E570" s="4" t="s">
        <v>8565</v>
      </c>
      <c r="F570" s="4" t="s">
        <v>8566</v>
      </c>
      <c r="G570" s="4" t="s">
        <v>8567</v>
      </c>
      <c r="H570" s="3" t="s">
        <v>14</v>
      </c>
      <c r="I570" s="4" t="s">
        <v>16</v>
      </c>
      <c r="J570" s="4" t="s">
        <v>8600</v>
      </c>
      <c r="K570" s="5" t="s">
        <v>8601</v>
      </c>
      <c r="L570" s="6">
        <v>1</v>
      </c>
      <c r="M570" s="5" t="s">
        <v>125</v>
      </c>
      <c r="N570" s="90" t="s">
        <v>351</v>
      </c>
      <c r="O570" s="5" t="s">
        <v>135</v>
      </c>
      <c r="P570" s="90" t="s">
        <v>872</v>
      </c>
      <c r="Q570" s="5" t="s">
        <v>135</v>
      </c>
      <c r="R570" s="90" t="s">
        <v>1593</v>
      </c>
      <c r="S570" s="4" t="s">
        <v>286</v>
      </c>
      <c r="T570" s="68" t="str">
        <f t="shared" si="8"/>
        <v xml:space="preserve">10. Reducción de las desigualdades </v>
      </c>
      <c r="U570" s="90" t="s">
        <v>497</v>
      </c>
      <c r="V570" s="4" t="s">
        <v>34</v>
      </c>
      <c r="W570" s="90" t="s">
        <v>349</v>
      </c>
      <c r="X570" s="4" t="s">
        <v>269</v>
      </c>
      <c r="Y570" s="90" t="s">
        <v>840</v>
      </c>
      <c r="Z570" s="4" t="s">
        <v>270</v>
      </c>
      <c r="AA570" s="54" t="s">
        <v>16476</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15999</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90" t="s">
        <v>840</v>
      </c>
      <c r="O571" s="4" t="s">
        <v>133</v>
      </c>
      <c r="P571" s="90" t="s">
        <v>349</v>
      </c>
      <c r="Q571" s="4" t="s">
        <v>165</v>
      </c>
      <c r="R571" s="90">
        <v>16</v>
      </c>
      <c r="S571" s="4" t="s">
        <v>31</v>
      </c>
      <c r="T571" s="68" t="str">
        <f t="shared" si="8"/>
        <v>16. Paz, justicia e instituciones sólidas</v>
      </c>
      <c r="U571" s="90" t="s">
        <v>497</v>
      </c>
      <c r="V571" s="4" t="s">
        <v>34</v>
      </c>
      <c r="W571" s="90" t="s">
        <v>3581</v>
      </c>
      <c r="X571" s="4" t="s">
        <v>235</v>
      </c>
      <c r="Y571" s="90" t="s">
        <v>349</v>
      </c>
      <c r="Z571" s="4" t="s">
        <v>236</v>
      </c>
      <c r="AA571" s="54" t="s">
        <v>16475</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16000</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90" t="s">
        <v>351</v>
      </c>
      <c r="O572" s="5" t="s">
        <v>135</v>
      </c>
      <c r="P572" s="90" t="s">
        <v>872</v>
      </c>
      <c r="Q572" s="5" t="s">
        <v>135</v>
      </c>
      <c r="R572" s="90">
        <v>16</v>
      </c>
      <c r="S572" s="4" t="s">
        <v>31</v>
      </c>
      <c r="T572" s="68" t="str">
        <f t="shared" si="8"/>
        <v>16. Paz, justicia e instituciones sólidas</v>
      </c>
      <c r="U572" s="90" t="s">
        <v>497</v>
      </c>
      <c r="V572" s="4" t="s">
        <v>34</v>
      </c>
      <c r="W572" s="90" t="s">
        <v>528</v>
      </c>
      <c r="X572" s="4" t="s">
        <v>37</v>
      </c>
      <c r="Y572" s="90"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16001</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90">
        <v>5</v>
      </c>
      <c r="O573" s="4" t="s">
        <v>134</v>
      </c>
      <c r="P573" s="90">
        <v>0</v>
      </c>
      <c r="Q573" s="4" t="s">
        <v>134</v>
      </c>
      <c r="R573" s="90">
        <v>5</v>
      </c>
      <c r="S573" s="4" t="s">
        <v>268</v>
      </c>
      <c r="T573" s="68" t="str">
        <f t="shared" si="8"/>
        <v xml:space="preserve">5. Igualdad de género </v>
      </c>
      <c r="U573" s="90" t="s">
        <v>497</v>
      </c>
      <c r="V573" s="4" t="s">
        <v>34</v>
      </c>
      <c r="W573" s="90" t="s">
        <v>349</v>
      </c>
      <c r="X573" s="4" t="s">
        <v>269</v>
      </c>
      <c r="Y573" s="90" t="s">
        <v>840</v>
      </c>
      <c r="Z573" s="4" t="s">
        <v>270</v>
      </c>
      <c r="AA573" s="54" t="s">
        <v>16476</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16002</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90">
        <v>6</v>
      </c>
      <c r="O574" s="5" t="s">
        <v>135</v>
      </c>
      <c r="P574" s="90">
        <v>0</v>
      </c>
      <c r="Q574" s="5" t="s">
        <v>135</v>
      </c>
      <c r="R574" s="90">
        <v>10</v>
      </c>
      <c r="S574" s="4" t="s">
        <v>286</v>
      </c>
      <c r="T574" s="68" t="str">
        <f t="shared" si="8"/>
        <v xml:space="preserve">10. Reducción de las desigualdades </v>
      </c>
      <c r="U574" s="90" t="s">
        <v>497</v>
      </c>
      <c r="V574" s="4" t="s">
        <v>34</v>
      </c>
      <c r="W574" s="90" t="s">
        <v>349</v>
      </c>
      <c r="X574" s="4" t="s">
        <v>269</v>
      </c>
      <c r="Y574" s="90" t="s">
        <v>840</v>
      </c>
      <c r="Z574" s="4" t="s">
        <v>270</v>
      </c>
      <c r="AA574" s="54" t="s">
        <v>16476</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16003</v>
      </c>
      <c r="B575" s="3" t="s">
        <v>8562</v>
      </c>
      <c r="C575" s="4" t="s">
        <v>8563</v>
      </c>
      <c r="D575" s="4" t="s">
        <v>8564</v>
      </c>
      <c r="E575" s="4" t="s">
        <v>8565</v>
      </c>
      <c r="F575" s="4" t="s">
        <v>8566</v>
      </c>
      <c r="G575" s="4" t="s">
        <v>8567</v>
      </c>
      <c r="H575" s="3" t="s">
        <v>345</v>
      </c>
      <c r="I575" s="4" t="s">
        <v>346</v>
      </c>
      <c r="J575" s="4" t="s">
        <v>347</v>
      </c>
      <c r="K575" s="5" t="s">
        <v>8700</v>
      </c>
      <c r="L575" s="6">
        <v>1</v>
      </c>
      <c r="M575" s="5" t="s">
        <v>125</v>
      </c>
      <c r="N575" s="90" t="s">
        <v>351</v>
      </c>
      <c r="O575" s="5" t="s">
        <v>135</v>
      </c>
      <c r="P575" s="90" t="s">
        <v>497</v>
      </c>
      <c r="Q575" s="5" t="s">
        <v>167</v>
      </c>
      <c r="R575" s="90" t="s">
        <v>1593</v>
      </c>
      <c r="S575" s="4" t="s">
        <v>286</v>
      </c>
      <c r="T575" s="68" t="str">
        <f t="shared" si="8"/>
        <v xml:space="preserve">10. Reducción de las desigualdades </v>
      </c>
      <c r="U575" s="90" t="s">
        <v>349</v>
      </c>
      <c r="V575" s="4" t="s">
        <v>350</v>
      </c>
      <c r="W575" s="90" t="s">
        <v>351</v>
      </c>
      <c r="X575" s="4" t="s">
        <v>352</v>
      </c>
      <c r="Y575" s="90"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16004</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90">
        <v>6</v>
      </c>
      <c r="O576" s="4" t="s">
        <v>135</v>
      </c>
      <c r="P576" s="90" t="s">
        <v>872</v>
      </c>
      <c r="Q576" s="4" t="s">
        <v>135</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16476</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16005</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90">
        <v>5</v>
      </c>
      <c r="O577" s="4" t="s">
        <v>134</v>
      </c>
      <c r="P577" s="90">
        <v>0</v>
      </c>
      <c r="Q577" s="4" t="s">
        <v>134</v>
      </c>
      <c r="R577" s="90">
        <v>5</v>
      </c>
      <c r="S577" s="4" t="s">
        <v>268</v>
      </c>
      <c r="T577" s="68" t="str">
        <f t="shared" si="8"/>
        <v xml:space="preserve">5. Igualdad de género </v>
      </c>
      <c r="U577" s="90" t="s">
        <v>349</v>
      </c>
      <c r="V577" s="4" t="s">
        <v>350</v>
      </c>
      <c r="W577" s="90" t="s">
        <v>351</v>
      </c>
      <c r="X577" s="4" t="s">
        <v>352</v>
      </c>
      <c r="Y577" s="90"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16014</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90">
        <v>5</v>
      </c>
      <c r="O578" s="4" t="s">
        <v>134</v>
      </c>
      <c r="P578" s="90">
        <v>0</v>
      </c>
      <c r="Q578" s="4" t="s">
        <v>134</v>
      </c>
      <c r="R578" s="90">
        <v>5</v>
      </c>
      <c r="S578" s="4" t="s">
        <v>268</v>
      </c>
      <c r="T578" s="68" t="str">
        <f t="shared" si="8"/>
        <v xml:space="preserve">5. Igualdad de género </v>
      </c>
      <c r="U578" s="90" t="s">
        <v>497</v>
      </c>
      <c r="V578" s="4" t="s">
        <v>34</v>
      </c>
      <c r="W578" s="90" t="s">
        <v>349</v>
      </c>
      <c r="X578" s="4" t="s">
        <v>269</v>
      </c>
      <c r="Y578" s="90" t="s">
        <v>840</v>
      </c>
      <c r="Z578" s="4" t="s">
        <v>270</v>
      </c>
      <c r="AA578" s="54" t="s">
        <v>16476</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16015</v>
      </c>
      <c r="B579" s="3" t="s">
        <v>8701</v>
      </c>
      <c r="C579" s="4" t="s">
        <v>8702</v>
      </c>
      <c r="D579" s="4" t="s">
        <v>8703</v>
      </c>
      <c r="E579" s="4" t="s">
        <v>7321</v>
      </c>
      <c r="F579" s="4" t="s">
        <v>8704</v>
      </c>
      <c r="G579" s="4" t="s">
        <v>8834</v>
      </c>
      <c r="H579" s="3" t="s">
        <v>345</v>
      </c>
      <c r="I579" s="4" t="s">
        <v>346</v>
      </c>
      <c r="J579" s="4" t="s">
        <v>347</v>
      </c>
      <c r="K579" s="5" t="s">
        <v>9162</v>
      </c>
      <c r="L579" s="6">
        <v>1</v>
      </c>
      <c r="M579" s="5" t="s">
        <v>125</v>
      </c>
      <c r="N579" s="90" t="s">
        <v>351</v>
      </c>
      <c r="O579" s="5" t="s">
        <v>135</v>
      </c>
      <c r="P579" s="90" t="s">
        <v>497</v>
      </c>
      <c r="Q579" s="5" t="s">
        <v>167</v>
      </c>
      <c r="R579" s="90" t="s">
        <v>1593</v>
      </c>
      <c r="S579" s="4" t="s">
        <v>286</v>
      </c>
      <c r="T579" s="68" t="str">
        <f t="shared" si="8"/>
        <v xml:space="preserve">10. Reducción de las desigualdades </v>
      </c>
      <c r="U579" s="90" t="s">
        <v>349</v>
      </c>
      <c r="V579" s="4" t="s">
        <v>350</v>
      </c>
      <c r="W579" s="90" t="s">
        <v>351</v>
      </c>
      <c r="X579" s="4" t="s">
        <v>352</v>
      </c>
      <c r="Y579" s="90"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16016</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90" t="s">
        <v>497</v>
      </c>
      <c r="O580" s="4" t="s">
        <v>130</v>
      </c>
      <c r="P580" s="90" t="s">
        <v>498</v>
      </c>
      <c r="Q580" s="4" t="s">
        <v>160</v>
      </c>
      <c r="R580" s="90">
        <v>10</v>
      </c>
      <c r="S580" s="4" t="s">
        <v>286</v>
      </c>
      <c r="T580" s="68" t="str">
        <f t="shared" si="8"/>
        <v xml:space="preserve">10. Reducción de las desigualdades </v>
      </c>
      <c r="U580" s="90" t="s">
        <v>528</v>
      </c>
      <c r="V580" s="4" t="s">
        <v>578</v>
      </c>
      <c r="W580" s="90" t="s">
        <v>497</v>
      </c>
      <c r="X580" s="4" t="s">
        <v>579</v>
      </c>
      <c r="Y580" s="90" t="s">
        <v>349</v>
      </c>
      <c r="Z580" s="4" t="s">
        <v>8947</v>
      </c>
      <c r="AA580" s="54" t="s">
        <v>16520</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16017</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90">
        <v>6</v>
      </c>
      <c r="O581" s="5" t="s">
        <v>135</v>
      </c>
      <c r="P581" s="90">
        <v>0</v>
      </c>
      <c r="Q581" s="5" t="s">
        <v>135</v>
      </c>
      <c r="R581" s="90">
        <v>10</v>
      </c>
      <c r="S581" s="4" t="s">
        <v>286</v>
      </c>
      <c r="T581" s="68" t="str">
        <f t="shared" si="8"/>
        <v xml:space="preserve">10. Reducción de las desigualdades </v>
      </c>
      <c r="U581" s="90" t="s">
        <v>349</v>
      </c>
      <c r="V581" s="4" t="s">
        <v>350</v>
      </c>
      <c r="W581" s="90" t="s">
        <v>3581</v>
      </c>
      <c r="X581" s="4" t="s">
        <v>1702</v>
      </c>
      <c r="Y581" s="90"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16018</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90">
        <v>6</v>
      </c>
      <c r="O582" s="4" t="s">
        <v>135</v>
      </c>
      <c r="P582" s="90">
        <v>0</v>
      </c>
      <c r="Q582" s="4" t="s">
        <v>135</v>
      </c>
      <c r="R582" s="90">
        <v>2</v>
      </c>
      <c r="S582" s="4" t="s">
        <v>1755</v>
      </c>
      <c r="T582" s="68" t="str">
        <f t="shared" si="8"/>
        <v xml:space="preserve">2. Hambre cero </v>
      </c>
      <c r="U582" s="90" t="s">
        <v>349</v>
      </c>
      <c r="V582" s="4" t="s">
        <v>350</v>
      </c>
      <c r="W582" s="90" t="s">
        <v>351</v>
      </c>
      <c r="X582" s="4" t="s">
        <v>352</v>
      </c>
      <c r="Y582" s="90" t="s">
        <v>498</v>
      </c>
      <c r="Z582" s="4" t="s">
        <v>1756</v>
      </c>
      <c r="AA582" s="54" t="s">
        <v>16499</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16019</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90">
        <v>6</v>
      </c>
      <c r="O583" s="5" t="s">
        <v>135</v>
      </c>
      <c r="P583" s="90">
        <v>4</v>
      </c>
      <c r="Q583" s="5" t="s">
        <v>170</v>
      </c>
      <c r="R583" s="90">
        <v>10</v>
      </c>
      <c r="S583" s="4" t="s">
        <v>286</v>
      </c>
      <c r="T583" s="68" t="str">
        <f t="shared" si="8"/>
        <v xml:space="preserve">10. Reducción de las desigualdades </v>
      </c>
      <c r="U583" s="90" t="s">
        <v>349</v>
      </c>
      <c r="V583" s="4" t="s">
        <v>350</v>
      </c>
      <c r="W583" s="90" t="s">
        <v>351</v>
      </c>
      <c r="X583" s="4" t="s">
        <v>352</v>
      </c>
      <c r="Y583" s="90"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16020</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90">
        <v>1</v>
      </c>
      <c r="O584" s="4" t="s">
        <v>130</v>
      </c>
      <c r="P584" s="90">
        <v>2</v>
      </c>
      <c r="Q584" s="4" t="s">
        <v>157</v>
      </c>
      <c r="R584" s="90">
        <v>2</v>
      </c>
      <c r="S584" s="4" t="s">
        <v>1755</v>
      </c>
      <c r="T584" s="68" t="str">
        <f t="shared" si="8"/>
        <v xml:space="preserve">2. Hambre cero </v>
      </c>
      <c r="U584" s="90" t="s">
        <v>349</v>
      </c>
      <c r="V584" s="4" t="s">
        <v>350</v>
      </c>
      <c r="W584" s="90" t="s">
        <v>351</v>
      </c>
      <c r="X584" s="4" t="s">
        <v>352</v>
      </c>
      <c r="Y584" s="90" t="s">
        <v>498</v>
      </c>
      <c r="Z584" s="4" t="s">
        <v>1756</v>
      </c>
      <c r="AA584" s="54" t="s">
        <v>16499</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16021</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90">
        <v>6</v>
      </c>
      <c r="O585" s="5" t="s">
        <v>135</v>
      </c>
      <c r="P585" s="90">
        <v>4</v>
      </c>
      <c r="Q585" s="5" t="s">
        <v>170</v>
      </c>
      <c r="R585" s="90">
        <v>10</v>
      </c>
      <c r="S585" s="4" t="s">
        <v>286</v>
      </c>
      <c r="T585" s="68" t="str">
        <f t="shared" ref="T585:T648" si="9">R585&amp;". "&amp;S585</f>
        <v xml:space="preserve">10. Reducción de las desigualdades </v>
      </c>
      <c r="U585" s="90" t="s">
        <v>349</v>
      </c>
      <c r="V585" s="4" t="s">
        <v>350</v>
      </c>
      <c r="W585" s="90" t="s">
        <v>351</v>
      </c>
      <c r="X585" s="4" t="s">
        <v>352</v>
      </c>
      <c r="Y585" s="90" t="s">
        <v>497</v>
      </c>
      <c r="Z585" s="4" t="s">
        <v>1535</v>
      </c>
      <c r="AA585" s="54" t="s">
        <v>16496</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16022</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90">
        <v>6</v>
      </c>
      <c r="O586" s="5" t="s">
        <v>135</v>
      </c>
      <c r="P586" s="90">
        <v>4</v>
      </c>
      <c r="Q586" s="5" t="s">
        <v>170</v>
      </c>
      <c r="R586" s="90">
        <v>10</v>
      </c>
      <c r="S586" s="4" t="s">
        <v>286</v>
      </c>
      <c r="T586" s="68" t="str">
        <f t="shared" si="9"/>
        <v xml:space="preserve">10. Reducción de las desigualdades </v>
      </c>
      <c r="U586" s="90" t="s">
        <v>349</v>
      </c>
      <c r="V586" s="4" t="s">
        <v>350</v>
      </c>
      <c r="W586" s="90" t="s">
        <v>528</v>
      </c>
      <c r="X586" s="4" t="s">
        <v>973</v>
      </c>
      <c r="Y586" s="90" t="s">
        <v>349</v>
      </c>
      <c r="Z586" s="4" t="s">
        <v>8726</v>
      </c>
      <c r="AA586" s="54" t="s">
        <v>16521</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16023</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90">
        <v>1</v>
      </c>
      <c r="O587" s="4" t="s">
        <v>130</v>
      </c>
      <c r="P587" s="90">
        <v>1</v>
      </c>
      <c r="Q587" s="4" t="s">
        <v>156</v>
      </c>
      <c r="R587" s="90">
        <v>4</v>
      </c>
      <c r="S587" s="4" t="s">
        <v>1022</v>
      </c>
      <c r="T587" s="68" t="str">
        <f t="shared" si="9"/>
        <v>4. Educación de calidad</v>
      </c>
      <c r="U587" s="90" t="s">
        <v>349</v>
      </c>
      <c r="V587" s="4" t="s">
        <v>350</v>
      </c>
      <c r="W587" s="90" t="s">
        <v>3581</v>
      </c>
      <c r="X587" s="4" t="s">
        <v>1702</v>
      </c>
      <c r="Y587" s="90"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16006</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90">
        <v>6</v>
      </c>
      <c r="O588" s="5" t="s">
        <v>135</v>
      </c>
      <c r="P588" s="90">
        <v>1</v>
      </c>
      <c r="Q588" s="5" t="s">
        <v>167</v>
      </c>
      <c r="R588" s="90">
        <v>4</v>
      </c>
      <c r="S588" s="4" t="s">
        <v>1022</v>
      </c>
      <c r="T588" s="68" t="str">
        <f t="shared" si="9"/>
        <v>4. Educación de calidad</v>
      </c>
      <c r="U588" s="90" t="s">
        <v>349</v>
      </c>
      <c r="V588" s="4" t="s">
        <v>350</v>
      </c>
      <c r="W588" s="90" t="s">
        <v>498</v>
      </c>
      <c r="X588" s="4" t="s">
        <v>693</v>
      </c>
      <c r="Y588" s="90" t="s">
        <v>497</v>
      </c>
      <c r="Z588" s="4" t="s">
        <v>1023</v>
      </c>
      <c r="AA588" s="54" t="s">
        <v>16492</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16024</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90">
        <v>6</v>
      </c>
      <c r="O589" s="4" t="s">
        <v>135</v>
      </c>
      <c r="P589" s="90">
        <v>0</v>
      </c>
      <c r="Q589" s="4" t="s">
        <v>1341</v>
      </c>
      <c r="R589" s="90">
        <v>5</v>
      </c>
      <c r="S589" s="4" t="s">
        <v>268</v>
      </c>
      <c r="T589" s="68" t="str">
        <f t="shared" si="9"/>
        <v xml:space="preserve">5. Igualdad de género </v>
      </c>
      <c r="U589" s="90" t="s">
        <v>349</v>
      </c>
      <c r="V589" s="4" t="s">
        <v>350</v>
      </c>
      <c r="W589" s="90" t="s">
        <v>351</v>
      </c>
      <c r="X589" s="4" t="s">
        <v>352</v>
      </c>
      <c r="Y589" s="90" t="s">
        <v>528</v>
      </c>
      <c r="Z589" s="4" t="s">
        <v>1514</v>
      </c>
      <c r="AA589" s="54" t="s">
        <v>16501</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16025</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90">
        <v>6</v>
      </c>
      <c r="O590" s="5" t="s">
        <v>135</v>
      </c>
      <c r="P590" s="90">
        <v>0</v>
      </c>
      <c r="Q590" s="5" t="s">
        <v>135</v>
      </c>
      <c r="R590" s="90">
        <v>10</v>
      </c>
      <c r="S590" s="4" t="s">
        <v>286</v>
      </c>
      <c r="T590" s="68" t="str">
        <f t="shared" si="9"/>
        <v xml:space="preserve">10. Reducción de las desigualdades </v>
      </c>
      <c r="U590" s="90" t="s">
        <v>349</v>
      </c>
      <c r="V590" s="4" t="s">
        <v>350</v>
      </c>
      <c r="W590" s="90" t="s">
        <v>349</v>
      </c>
      <c r="X590" s="4" t="s">
        <v>783</v>
      </c>
      <c r="Y590" s="90" t="s">
        <v>528</v>
      </c>
      <c r="Z590" s="4" t="s">
        <v>1301</v>
      </c>
      <c r="AA590" s="54" t="s">
        <v>16486</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16026</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90">
        <v>6</v>
      </c>
      <c r="O591" s="4" t="s">
        <v>135</v>
      </c>
      <c r="P591" s="90">
        <v>1</v>
      </c>
      <c r="Q591" s="4" t="s">
        <v>167</v>
      </c>
      <c r="R591" s="90">
        <v>10</v>
      </c>
      <c r="S591" s="4" t="s">
        <v>286</v>
      </c>
      <c r="T591" s="68" t="str">
        <f t="shared" si="9"/>
        <v xml:space="preserve">10. Reducción de las desigualdades </v>
      </c>
      <c r="U591" s="90" t="s">
        <v>349</v>
      </c>
      <c r="V591" s="4" t="s">
        <v>350</v>
      </c>
      <c r="W591" s="90" t="s">
        <v>351</v>
      </c>
      <c r="X591" s="4" t="s">
        <v>352</v>
      </c>
      <c r="Y591" s="90"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16027</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90">
        <v>2</v>
      </c>
      <c r="O592" s="5" t="s">
        <v>131</v>
      </c>
      <c r="P592" s="90">
        <v>1</v>
      </c>
      <c r="Q592" s="5" t="s">
        <v>161</v>
      </c>
      <c r="R592" s="90">
        <v>10</v>
      </c>
      <c r="S592" s="4" t="s">
        <v>286</v>
      </c>
      <c r="T592" s="68" t="str">
        <f t="shared" si="9"/>
        <v xml:space="preserve">10. Reducción de las desigualdades </v>
      </c>
      <c r="U592" s="90" t="s">
        <v>349</v>
      </c>
      <c r="V592" s="4" t="s">
        <v>350</v>
      </c>
      <c r="W592" s="90" t="s">
        <v>351</v>
      </c>
      <c r="X592" s="4" t="s">
        <v>352</v>
      </c>
      <c r="Y592" s="90"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16028</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90">
        <v>6</v>
      </c>
      <c r="O593" s="4" t="s">
        <v>135</v>
      </c>
      <c r="P593" s="90">
        <v>1</v>
      </c>
      <c r="Q593" s="4" t="s">
        <v>167</v>
      </c>
      <c r="R593" s="90">
        <v>10</v>
      </c>
      <c r="S593" s="4" t="s">
        <v>286</v>
      </c>
      <c r="T593" s="68" t="str">
        <f t="shared" si="9"/>
        <v xml:space="preserve">10. Reducción de las desigualdades </v>
      </c>
      <c r="U593" s="90" t="s">
        <v>349</v>
      </c>
      <c r="V593" s="4" t="s">
        <v>350</v>
      </c>
      <c r="W593" s="90" t="s">
        <v>351</v>
      </c>
      <c r="X593" s="4" t="s">
        <v>352</v>
      </c>
      <c r="Y593" s="90"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16029</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90" t="s">
        <v>351</v>
      </c>
      <c r="O594" s="5" t="s">
        <v>135</v>
      </c>
      <c r="P594" s="90" t="s">
        <v>840</v>
      </c>
      <c r="Q594" s="5" t="s">
        <v>170</v>
      </c>
      <c r="R594" s="90">
        <v>10</v>
      </c>
      <c r="S594" s="4" t="s">
        <v>286</v>
      </c>
      <c r="T594" s="68" t="str">
        <f t="shared" si="9"/>
        <v xml:space="preserve">10. Reducción de las desigualdades </v>
      </c>
      <c r="U594" s="90" t="s">
        <v>349</v>
      </c>
      <c r="V594" s="18" t="s">
        <v>350</v>
      </c>
      <c r="W594" s="90" t="s">
        <v>351</v>
      </c>
      <c r="X594" s="18" t="s">
        <v>352</v>
      </c>
      <c r="Y594" s="90"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16030</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90" t="s">
        <v>351</v>
      </c>
      <c r="O595" s="5" t="s">
        <v>135</v>
      </c>
      <c r="P595" s="90" t="s">
        <v>349</v>
      </c>
      <c r="Q595" s="5" t="s">
        <v>168</v>
      </c>
      <c r="R595" s="90">
        <v>3</v>
      </c>
      <c r="S595" s="4" t="s">
        <v>972</v>
      </c>
      <c r="T595" s="68" t="str">
        <f t="shared" si="9"/>
        <v xml:space="preserve">3. Salud y bienestar </v>
      </c>
      <c r="U595" s="90" t="s">
        <v>349</v>
      </c>
      <c r="V595" s="18" t="s">
        <v>350</v>
      </c>
      <c r="W595" s="90" t="s">
        <v>351</v>
      </c>
      <c r="X595" s="18" t="s">
        <v>352</v>
      </c>
      <c r="Y595" s="90"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16031</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90">
        <v>6</v>
      </c>
      <c r="O596" s="4" t="s">
        <v>135</v>
      </c>
      <c r="P596" s="90">
        <v>0</v>
      </c>
      <c r="Q596" s="4" t="s">
        <v>135</v>
      </c>
      <c r="R596" s="90">
        <v>10</v>
      </c>
      <c r="S596" s="4" t="s">
        <v>286</v>
      </c>
      <c r="T596" s="68" t="str">
        <f t="shared" si="9"/>
        <v xml:space="preserve">10. Reducción de las desigualdades </v>
      </c>
      <c r="U596" s="90" t="s">
        <v>497</v>
      </c>
      <c r="V596" s="4" t="s">
        <v>34</v>
      </c>
      <c r="W596" s="90" t="s">
        <v>349</v>
      </c>
      <c r="X596" s="4" t="s">
        <v>269</v>
      </c>
      <c r="Y596" s="90" t="s">
        <v>840</v>
      </c>
      <c r="Z596" s="4" t="s">
        <v>270</v>
      </c>
      <c r="AA596" s="54" t="s">
        <v>16476</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16007</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90">
        <v>6</v>
      </c>
      <c r="O597" s="4" t="s">
        <v>135</v>
      </c>
      <c r="P597" s="90">
        <v>1</v>
      </c>
      <c r="Q597" s="4" t="s">
        <v>167</v>
      </c>
      <c r="R597" s="90">
        <v>5</v>
      </c>
      <c r="S597" s="4" t="s">
        <v>268</v>
      </c>
      <c r="T597" s="68" t="str">
        <f t="shared" si="9"/>
        <v xml:space="preserve">5. Igualdad de género </v>
      </c>
      <c r="U597" s="90" t="s">
        <v>349</v>
      </c>
      <c r="V597" s="4" t="s">
        <v>350</v>
      </c>
      <c r="W597" s="90" t="s">
        <v>351</v>
      </c>
      <c r="X597" s="4" t="s">
        <v>352</v>
      </c>
      <c r="Y597" s="90" t="s">
        <v>528</v>
      </c>
      <c r="Z597" s="4" t="s">
        <v>1514</v>
      </c>
      <c r="AA597" s="54" t="s">
        <v>16501</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16008</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90">
        <v>6</v>
      </c>
      <c r="O598" s="5" t="s">
        <v>135</v>
      </c>
      <c r="P598" s="90">
        <v>1</v>
      </c>
      <c r="Q598" s="5" t="s">
        <v>167</v>
      </c>
      <c r="R598" s="90">
        <v>10</v>
      </c>
      <c r="S598" s="4" t="s">
        <v>286</v>
      </c>
      <c r="T598" s="68" t="str">
        <f t="shared" si="9"/>
        <v xml:space="preserve">10. Reducción de las desigualdades </v>
      </c>
      <c r="U598" s="90" t="s">
        <v>497</v>
      </c>
      <c r="V598" s="4" t="s">
        <v>34</v>
      </c>
      <c r="W598" s="90" t="s">
        <v>349</v>
      </c>
      <c r="X598" s="4" t="s">
        <v>269</v>
      </c>
      <c r="Y598" s="90" t="s">
        <v>840</v>
      </c>
      <c r="Z598" s="4" t="s">
        <v>270</v>
      </c>
      <c r="AA598" s="54" t="s">
        <v>16476</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16009</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90" t="s">
        <v>349</v>
      </c>
      <c r="O599" s="4" t="s">
        <v>131</v>
      </c>
      <c r="P599" s="90" t="s">
        <v>840</v>
      </c>
      <c r="Q599" s="4" t="s">
        <v>164</v>
      </c>
      <c r="R599" s="90">
        <v>10</v>
      </c>
      <c r="S599" s="4" t="s">
        <v>286</v>
      </c>
      <c r="T599" s="68" t="str">
        <f t="shared" si="9"/>
        <v xml:space="preserve">10. Reducción de las desigualdades </v>
      </c>
      <c r="U599" s="90" t="s">
        <v>349</v>
      </c>
      <c r="V599" s="4" t="s">
        <v>350</v>
      </c>
      <c r="W599" s="90" t="s">
        <v>3581</v>
      </c>
      <c r="X599" s="4" t="s">
        <v>1702</v>
      </c>
      <c r="Y599" s="90"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16010</v>
      </c>
      <c r="B600" s="3" t="s">
        <v>8701</v>
      </c>
      <c r="C600" s="4" t="s">
        <v>8702</v>
      </c>
      <c r="D600" s="4" t="s">
        <v>8703</v>
      </c>
      <c r="E600" s="4" t="s">
        <v>7321</v>
      </c>
      <c r="F600" s="4" t="s">
        <v>8704</v>
      </c>
      <c r="G600" s="4" t="s">
        <v>8895</v>
      </c>
      <c r="H600" s="3" t="s">
        <v>14</v>
      </c>
      <c r="I600" s="4" t="s">
        <v>16</v>
      </c>
      <c r="J600" s="4" t="s">
        <v>8896</v>
      </c>
      <c r="K600" s="5" t="s">
        <v>8897</v>
      </c>
      <c r="L600" s="6">
        <v>1</v>
      </c>
      <c r="M600" s="5" t="s">
        <v>125</v>
      </c>
      <c r="N600" s="90" t="s">
        <v>351</v>
      </c>
      <c r="O600" s="5" t="s">
        <v>135</v>
      </c>
      <c r="P600" s="90" t="s">
        <v>497</v>
      </c>
      <c r="Q600" s="5" t="s">
        <v>167</v>
      </c>
      <c r="R600" s="90" t="s">
        <v>1593</v>
      </c>
      <c r="S600" s="4" t="s">
        <v>286</v>
      </c>
      <c r="T600" s="68" t="str">
        <f t="shared" si="9"/>
        <v xml:space="preserve">10. Reducción de las desigualdades </v>
      </c>
      <c r="U600" s="90" t="s">
        <v>349</v>
      </c>
      <c r="V600" s="4" t="s">
        <v>350</v>
      </c>
      <c r="W600" s="90" t="s">
        <v>351</v>
      </c>
      <c r="X600" s="4" t="s">
        <v>352</v>
      </c>
      <c r="Y600" s="90"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16011</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90" t="s">
        <v>840</v>
      </c>
      <c r="O601" s="4" t="s">
        <v>133</v>
      </c>
      <c r="P601" s="90" t="s">
        <v>349</v>
      </c>
      <c r="Q601" s="4" t="s">
        <v>165</v>
      </c>
      <c r="R601" s="90">
        <v>16</v>
      </c>
      <c r="S601" s="4" t="s">
        <v>31</v>
      </c>
      <c r="T601" s="68" t="str">
        <f t="shared" si="9"/>
        <v>16. Paz, justicia e instituciones sólidas</v>
      </c>
      <c r="U601" s="90" t="s">
        <v>497</v>
      </c>
      <c r="V601" s="4" t="s">
        <v>34</v>
      </c>
      <c r="W601" s="90" t="s">
        <v>3581</v>
      </c>
      <c r="X601" s="4" t="s">
        <v>235</v>
      </c>
      <c r="Y601" s="90" t="s">
        <v>349</v>
      </c>
      <c r="Z601" s="4" t="s">
        <v>236</v>
      </c>
      <c r="AA601" s="54" t="s">
        <v>16475</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16012</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90" t="s">
        <v>351</v>
      </c>
      <c r="O602" s="5" t="s">
        <v>135</v>
      </c>
      <c r="P602" s="90" t="s">
        <v>872</v>
      </c>
      <c r="Q602" s="5" t="s">
        <v>135</v>
      </c>
      <c r="R602" s="90">
        <v>16</v>
      </c>
      <c r="S602" s="4" t="s">
        <v>31</v>
      </c>
      <c r="T602" s="68" t="str">
        <f t="shared" si="9"/>
        <v>16. Paz, justicia e instituciones sólidas</v>
      </c>
      <c r="U602" s="90" t="s">
        <v>349</v>
      </c>
      <c r="V602" s="4" t="s">
        <v>34</v>
      </c>
      <c r="W602" s="90" t="s">
        <v>351</v>
      </c>
      <c r="X602" s="4" t="s">
        <v>37</v>
      </c>
      <c r="Y602" s="90" t="s">
        <v>528</v>
      </c>
      <c r="Z602" s="4" t="s">
        <v>252</v>
      </c>
      <c r="AA602" s="54" t="s">
        <v>16501</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16013</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90" t="s">
        <v>349</v>
      </c>
      <c r="O603" s="4" t="s">
        <v>131</v>
      </c>
      <c r="P603" s="90" t="s">
        <v>349</v>
      </c>
      <c r="Q603" s="4" t="s">
        <v>162</v>
      </c>
      <c r="R603" s="90">
        <v>16</v>
      </c>
      <c r="S603" s="4" t="s">
        <v>31</v>
      </c>
      <c r="T603" s="68" t="str">
        <f t="shared" si="9"/>
        <v>16. Paz, justicia e instituciones sólidas</v>
      </c>
      <c r="U603" s="90" t="s">
        <v>349</v>
      </c>
      <c r="V603" s="4" t="s">
        <v>34</v>
      </c>
      <c r="W603" s="90" t="s">
        <v>351</v>
      </c>
      <c r="X603" s="4" t="s">
        <v>37</v>
      </c>
      <c r="Y603" s="90" t="s">
        <v>528</v>
      </c>
      <c r="Z603" s="4" t="s">
        <v>252</v>
      </c>
      <c r="AA603" s="54" t="s">
        <v>16501</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16032</v>
      </c>
      <c r="B604" s="3" t="s">
        <v>9163</v>
      </c>
      <c r="C604" s="4" t="s">
        <v>9164</v>
      </c>
      <c r="D604" s="4" t="s">
        <v>9165</v>
      </c>
      <c r="E604" s="4" t="s">
        <v>9166</v>
      </c>
      <c r="F604" s="4" t="s">
        <v>9167</v>
      </c>
      <c r="G604" s="4" t="s">
        <v>9168</v>
      </c>
      <c r="H604" s="3" t="s">
        <v>14</v>
      </c>
      <c r="I604" s="4" t="s">
        <v>16</v>
      </c>
      <c r="J604" s="4" t="s">
        <v>9169</v>
      </c>
      <c r="K604" s="5" t="s">
        <v>9170</v>
      </c>
      <c r="L604" s="6">
        <v>1</v>
      </c>
      <c r="M604" s="5" t="s">
        <v>125</v>
      </c>
      <c r="N604" s="90">
        <v>6</v>
      </c>
      <c r="O604" s="4" t="s">
        <v>135</v>
      </c>
      <c r="P604" s="90">
        <v>0</v>
      </c>
      <c r="Q604" s="4" t="s">
        <v>135</v>
      </c>
      <c r="R604" s="90">
        <v>10</v>
      </c>
      <c r="S604" s="4" t="s">
        <v>286</v>
      </c>
      <c r="T604" s="68" t="str">
        <f t="shared" si="9"/>
        <v xml:space="preserve">10. Reducción de las desigualdades </v>
      </c>
      <c r="U604" s="90" t="s">
        <v>349</v>
      </c>
      <c r="V604" s="4" t="s">
        <v>350</v>
      </c>
      <c r="W604" s="90" t="s">
        <v>351</v>
      </c>
      <c r="X604" s="4" t="s">
        <v>352</v>
      </c>
      <c r="Y604" s="90"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16033</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90" t="s">
        <v>351</v>
      </c>
      <c r="O605" s="5" t="s">
        <v>135</v>
      </c>
      <c r="P605" s="90" t="s">
        <v>840</v>
      </c>
      <c r="Q605" s="5" t="s">
        <v>170</v>
      </c>
      <c r="R605" s="90">
        <v>16</v>
      </c>
      <c r="S605" s="4" t="s">
        <v>31</v>
      </c>
      <c r="T605" s="68" t="str">
        <f t="shared" si="9"/>
        <v>16. Paz, justicia e instituciones sólidas</v>
      </c>
      <c r="U605" s="90" t="s">
        <v>497</v>
      </c>
      <c r="V605" s="4" t="s">
        <v>34</v>
      </c>
      <c r="W605" s="90" t="s">
        <v>3581</v>
      </c>
      <c r="X605" s="4" t="s">
        <v>235</v>
      </c>
      <c r="Y605" s="90" t="s">
        <v>349</v>
      </c>
      <c r="Z605" s="4" t="s">
        <v>236</v>
      </c>
      <c r="AA605" s="54" t="s">
        <v>16475</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16034</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90" t="s">
        <v>351</v>
      </c>
      <c r="O606" s="4" t="s">
        <v>135</v>
      </c>
      <c r="P606" s="90" t="s">
        <v>840</v>
      </c>
      <c r="Q606" s="4" t="s">
        <v>170</v>
      </c>
      <c r="R606" s="90">
        <v>16</v>
      </c>
      <c r="S606" s="4" t="s">
        <v>31</v>
      </c>
      <c r="T606" s="68" t="str">
        <f t="shared" si="9"/>
        <v>16. Paz, justicia e instituciones sólidas</v>
      </c>
      <c r="U606" s="90" t="s">
        <v>497</v>
      </c>
      <c r="V606" s="4" t="s">
        <v>34</v>
      </c>
      <c r="W606" s="90" t="s">
        <v>528</v>
      </c>
      <c r="X606" s="4" t="s">
        <v>37</v>
      </c>
      <c r="Y606" s="90"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16035</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90">
        <v>5</v>
      </c>
      <c r="O607" s="5" t="s">
        <v>134</v>
      </c>
      <c r="P607" s="90">
        <v>0</v>
      </c>
      <c r="Q607" s="5" t="s">
        <v>134</v>
      </c>
      <c r="R607" s="90">
        <v>5</v>
      </c>
      <c r="S607" s="4" t="s">
        <v>268</v>
      </c>
      <c r="T607" s="68" t="str">
        <f t="shared" si="9"/>
        <v xml:space="preserve">5. Igualdad de género </v>
      </c>
      <c r="U607" s="90" t="s">
        <v>497</v>
      </c>
      <c r="V607" s="4" t="s">
        <v>34</v>
      </c>
      <c r="W607" s="90" t="s">
        <v>349</v>
      </c>
      <c r="X607" s="4" t="s">
        <v>269</v>
      </c>
      <c r="Y607" s="90" t="s">
        <v>840</v>
      </c>
      <c r="Z607" s="4" t="s">
        <v>270</v>
      </c>
      <c r="AA607" s="54" t="s">
        <v>16476</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16036</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90">
        <v>6</v>
      </c>
      <c r="O608" s="4" t="s">
        <v>135</v>
      </c>
      <c r="P608" s="90">
        <v>0</v>
      </c>
      <c r="Q608" s="4" t="s">
        <v>135</v>
      </c>
      <c r="R608" s="90">
        <v>10</v>
      </c>
      <c r="S608" s="4" t="s">
        <v>286</v>
      </c>
      <c r="T608" s="68" t="str">
        <f t="shared" si="9"/>
        <v xml:space="preserve">10. Reducción de las desigualdades </v>
      </c>
      <c r="U608" s="90" t="s">
        <v>497</v>
      </c>
      <c r="V608" s="4" t="s">
        <v>34</v>
      </c>
      <c r="W608" s="90" t="s">
        <v>349</v>
      </c>
      <c r="X608" s="4" t="s">
        <v>269</v>
      </c>
      <c r="Y608" s="90" t="s">
        <v>840</v>
      </c>
      <c r="Z608" s="4" t="s">
        <v>270</v>
      </c>
      <c r="AA608" s="54" t="s">
        <v>16476</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16037</v>
      </c>
      <c r="B609" s="3" t="s">
        <v>9163</v>
      </c>
      <c r="C609" s="4" t="s">
        <v>9164</v>
      </c>
      <c r="D609" s="4" t="s">
        <v>9165</v>
      </c>
      <c r="E609" s="4" t="s">
        <v>9166</v>
      </c>
      <c r="F609" s="4" t="s">
        <v>9167</v>
      </c>
      <c r="G609" s="4" t="s">
        <v>9168</v>
      </c>
      <c r="H609" s="3" t="s">
        <v>345</v>
      </c>
      <c r="I609" s="4" t="s">
        <v>346</v>
      </c>
      <c r="J609" s="4" t="s">
        <v>347</v>
      </c>
      <c r="K609" s="5" t="s">
        <v>9301</v>
      </c>
      <c r="L609" s="6">
        <v>1</v>
      </c>
      <c r="M609" s="5" t="s">
        <v>125</v>
      </c>
      <c r="N609" s="90" t="s">
        <v>351</v>
      </c>
      <c r="O609" s="5" t="s">
        <v>135</v>
      </c>
      <c r="P609" s="90" t="s">
        <v>497</v>
      </c>
      <c r="Q609" s="5" t="s">
        <v>167</v>
      </c>
      <c r="R609" s="90" t="s">
        <v>1593</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16038</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90">
        <v>6</v>
      </c>
      <c r="O610" s="5" t="s">
        <v>135</v>
      </c>
      <c r="P610" s="90">
        <v>4</v>
      </c>
      <c r="Q610" s="5" t="s">
        <v>170</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16039</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90">
        <v>6</v>
      </c>
      <c r="O611" s="4" t="s">
        <v>135</v>
      </c>
      <c r="P611" s="90">
        <v>4</v>
      </c>
      <c r="Q611" s="4" t="s">
        <v>170</v>
      </c>
      <c r="R611" s="90">
        <v>10</v>
      </c>
      <c r="S611" s="4" t="s">
        <v>286</v>
      </c>
      <c r="T611" s="68" t="str">
        <f t="shared" si="9"/>
        <v xml:space="preserve">10. Reducción de las desigualdades </v>
      </c>
      <c r="U611" s="90" t="s">
        <v>349</v>
      </c>
      <c r="V611" s="4" t="s">
        <v>350</v>
      </c>
      <c r="W611" s="90" t="s">
        <v>351</v>
      </c>
      <c r="X611" s="4" t="s">
        <v>352</v>
      </c>
      <c r="Y611" s="90" t="s">
        <v>497</v>
      </c>
      <c r="Z611" s="4" t="s">
        <v>1535</v>
      </c>
      <c r="AA611" s="54" t="s">
        <v>16496</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16040</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90">
        <v>2</v>
      </c>
      <c r="O612" s="4" t="s">
        <v>131</v>
      </c>
      <c r="P612" s="90">
        <v>4</v>
      </c>
      <c r="Q612" s="4" t="s">
        <v>164</v>
      </c>
      <c r="R612" s="90">
        <v>3</v>
      </c>
      <c r="S612" s="4" t="s">
        <v>972</v>
      </c>
      <c r="T612" s="68" t="str">
        <f t="shared" si="9"/>
        <v xml:space="preserve">3. Salud y bienestar </v>
      </c>
      <c r="U612" s="90" t="s">
        <v>349</v>
      </c>
      <c r="V612" s="4" t="s">
        <v>350</v>
      </c>
      <c r="W612" s="90" t="s">
        <v>528</v>
      </c>
      <c r="X612" s="4" t="s">
        <v>973</v>
      </c>
      <c r="Y612" s="90" t="s">
        <v>498</v>
      </c>
      <c r="Z612" s="4" t="s">
        <v>974</v>
      </c>
      <c r="AA612" s="54" t="s">
        <v>16491</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16049</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90" t="s">
        <v>351</v>
      </c>
      <c r="O613" s="4" t="s">
        <v>135</v>
      </c>
      <c r="P613" s="90" t="s">
        <v>349</v>
      </c>
      <c r="Q613" s="4" t="s">
        <v>168</v>
      </c>
      <c r="R613" s="90">
        <v>10</v>
      </c>
      <c r="S613" s="4" t="s">
        <v>286</v>
      </c>
      <c r="T613" s="68" t="str">
        <f t="shared" si="9"/>
        <v xml:space="preserve">10. Reducción de las desigualdades </v>
      </c>
      <c r="U613" s="90" t="s">
        <v>349</v>
      </c>
      <c r="V613" s="4" t="s">
        <v>350</v>
      </c>
      <c r="W613" s="90" t="s">
        <v>3581</v>
      </c>
      <c r="X613" s="4" t="s">
        <v>1702</v>
      </c>
      <c r="Y613" s="90"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16050</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90">
        <v>3</v>
      </c>
      <c r="O614" s="5" t="s">
        <v>132</v>
      </c>
      <c r="P614" s="90">
        <v>1</v>
      </c>
      <c r="Q614" s="5" t="s">
        <v>1058</v>
      </c>
      <c r="R614" s="90">
        <v>10</v>
      </c>
      <c r="S614" s="4" t="s">
        <v>286</v>
      </c>
      <c r="T614" s="68" t="str">
        <f t="shared" si="9"/>
        <v xml:space="preserve">10. Reducción de las desigualdades </v>
      </c>
      <c r="U614" s="90" t="s">
        <v>349</v>
      </c>
      <c r="V614" s="4" t="s">
        <v>350</v>
      </c>
      <c r="W614" s="90" t="s">
        <v>840</v>
      </c>
      <c r="X614" s="4" t="s">
        <v>1039</v>
      </c>
      <c r="Y614" s="90" t="s">
        <v>497</v>
      </c>
      <c r="Z614" s="4" t="s">
        <v>1059</v>
      </c>
      <c r="AA614" s="54" t="s">
        <v>16495</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16051</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90">
        <v>6</v>
      </c>
      <c r="O615" s="4" t="s">
        <v>135</v>
      </c>
      <c r="P615" s="90">
        <v>2</v>
      </c>
      <c r="Q615" s="4" t="s">
        <v>168</v>
      </c>
      <c r="R615" s="90">
        <v>3</v>
      </c>
      <c r="S615" s="4" t="s">
        <v>972</v>
      </c>
      <c r="T615" s="68" t="str">
        <f t="shared" si="9"/>
        <v xml:space="preserve">3. Salud y bienestar </v>
      </c>
      <c r="U615" s="90" t="s">
        <v>497</v>
      </c>
      <c r="V615" s="4" t="s">
        <v>34</v>
      </c>
      <c r="W615" s="90" t="s">
        <v>349</v>
      </c>
      <c r="X615" s="4" t="s">
        <v>269</v>
      </c>
      <c r="Y615" s="90" t="s">
        <v>840</v>
      </c>
      <c r="Z615" s="4" t="s">
        <v>270</v>
      </c>
      <c r="AA615" s="54" t="s">
        <v>16476</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16041</v>
      </c>
      <c r="B616" s="3" t="s">
        <v>9302</v>
      </c>
      <c r="C616" s="4" t="s">
        <v>9303</v>
      </c>
      <c r="D616" s="4" t="s">
        <v>9304</v>
      </c>
      <c r="E616" s="4" t="s">
        <v>9305</v>
      </c>
      <c r="F616" s="4" t="s">
        <v>9306</v>
      </c>
      <c r="G616" s="4" t="s">
        <v>9307</v>
      </c>
      <c r="H616" s="3" t="s">
        <v>14</v>
      </c>
      <c r="I616" s="4" t="s">
        <v>16</v>
      </c>
      <c r="J616" s="4" t="s">
        <v>362</v>
      </c>
      <c r="K616" s="5" t="s">
        <v>9325</v>
      </c>
      <c r="L616" s="6">
        <v>1</v>
      </c>
      <c r="M616" s="5" t="s">
        <v>125</v>
      </c>
      <c r="N616" s="90">
        <v>2</v>
      </c>
      <c r="O616" s="5" t="s">
        <v>131</v>
      </c>
      <c r="P616" s="90">
        <v>4</v>
      </c>
      <c r="Q616" s="5" t="s">
        <v>164</v>
      </c>
      <c r="R616" s="90">
        <v>10</v>
      </c>
      <c r="S616" s="4" t="s">
        <v>286</v>
      </c>
      <c r="T616" s="68" t="str">
        <f t="shared" si="9"/>
        <v xml:space="preserve">10. Reducción de las desigualdades </v>
      </c>
      <c r="U616" s="90" t="s">
        <v>349</v>
      </c>
      <c r="V616" s="4" t="s">
        <v>350</v>
      </c>
      <c r="W616" s="90" t="s">
        <v>528</v>
      </c>
      <c r="X616" s="4" t="s">
        <v>973</v>
      </c>
      <c r="Y616" s="90" t="s">
        <v>498</v>
      </c>
      <c r="Z616" s="4" t="s">
        <v>974</v>
      </c>
      <c r="AA616" s="54" t="s">
        <v>16491</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16042</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3581</v>
      </c>
      <c r="X617" s="4" t="s">
        <v>235</v>
      </c>
      <c r="Y617" s="90" t="s">
        <v>349</v>
      </c>
      <c r="Z617" s="4" t="s">
        <v>236</v>
      </c>
      <c r="AA617" s="54" t="s">
        <v>16475</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16043</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90" t="s">
        <v>351</v>
      </c>
      <c r="O618" s="5" t="s">
        <v>135</v>
      </c>
      <c r="P618" s="90" t="s">
        <v>497</v>
      </c>
      <c r="Q618" s="5" t="s">
        <v>167</v>
      </c>
      <c r="R618" s="90">
        <v>16</v>
      </c>
      <c r="S618" s="4" t="s">
        <v>31</v>
      </c>
      <c r="T618" s="68" t="str">
        <f t="shared" si="9"/>
        <v>16. Paz, justicia e instituciones sólidas</v>
      </c>
      <c r="U618" s="90" t="s">
        <v>497</v>
      </c>
      <c r="V618" s="4" t="s">
        <v>34</v>
      </c>
      <c r="W618" s="90" t="s">
        <v>528</v>
      </c>
      <c r="X618" s="4" t="s">
        <v>37</v>
      </c>
      <c r="Y618" s="90"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16044</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90">
        <v>5</v>
      </c>
      <c r="O619" s="4" t="s">
        <v>134</v>
      </c>
      <c r="P619" s="90">
        <v>0</v>
      </c>
      <c r="Q619" s="4" t="s">
        <v>134</v>
      </c>
      <c r="R619" s="90">
        <v>5</v>
      </c>
      <c r="S619" s="4" t="s">
        <v>268</v>
      </c>
      <c r="T619" s="68" t="str">
        <f t="shared" si="9"/>
        <v xml:space="preserve">5. Igualdad de género </v>
      </c>
      <c r="U619" s="90" t="s">
        <v>497</v>
      </c>
      <c r="V619" s="4" t="s">
        <v>34</v>
      </c>
      <c r="W619" s="90" t="s">
        <v>349</v>
      </c>
      <c r="X619" s="4" t="s">
        <v>269</v>
      </c>
      <c r="Y619" s="90" t="s">
        <v>840</v>
      </c>
      <c r="Z619" s="4" t="s">
        <v>270</v>
      </c>
      <c r="AA619" s="54" t="s">
        <v>16476</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16045</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90">
        <v>6</v>
      </c>
      <c r="O620" s="5" t="s">
        <v>135</v>
      </c>
      <c r="P620" s="90">
        <v>0</v>
      </c>
      <c r="Q620" s="5" t="s">
        <v>1341</v>
      </c>
      <c r="R620" s="90">
        <v>10</v>
      </c>
      <c r="S620" s="4" t="s">
        <v>286</v>
      </c>
      <c r="T620" s="68" t="str">
        <f t="shared" si="9"/>
        <v xml:space="preserve">10. Reducción de las desigualdades </v>
      </c>
      <c r="U620" s="90" t="s">
        <v>497</v>
      </c>
      <c r="V620" s="4" t="s">
        <v>34</v>
      </c>
      <c r="W620" s="90" t="s">
        <v>349</v>
      </c>
      <c r="X620" s="4" t="s">
        <v>269</v>
      </c>
      <c r="Y620" s="90" t="s">
        <v>840</v>
      </c>
      <c r="Z620" s="4" t="s">
        <v>270</v>
      </c>
      <c r="AA620" s="54" t="s">
        <v>16476</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16046</v>
      </c>
      <c r="B621" s="3" t="s">
        <v>9302</v>
      </c>
      <c r="C621" s="4" t="s">
        <v>9303</v>
      </c>
      <c r="D621" s="4" t="s">
        <v>9304</v>
      </c>
      <c r="E621" s="4" t="s">
        <v>9305</v>
      </c>
      <c r="F621" s="4" t="s">
        <v>9306</v>
      </c>
      <c r="G621" s="4" t="s">
        <v>9307</v>
      </c>
      <c r="H621" s="3" t="s">
        <v>345</v>
      </c>
      <c r="I621" s="4" t="s">
        <v>346</v>
      </c>
      <c r="J621" s="4" t="s">
        <v>347</v>
      </c>
      <c r="K621" s="5" t="s">
        <v>9439</v>
      </c>
      <c r="L621" s="6">
        <v>1</v>
      </c>
      <c r="M621" s="5" t="s">
        <v>125</v>
      </c>
      <c r="N621" s="90" t="s">
        <v>351</v>
      </c>
      <c r="O621" s="5" t="s">
        <v>135</v>
      </c>
      <c r="P621" s="90" t="s">
        <v>497</v>
      </c>
      <c r="Q621" s="5" t="s">
        <v>167</v>
      </c>
      <c r="R621" s="90" t="s">
        <v>1593</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16047</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90">
        <v>6</v>
      </c>
      <c r="O622" s="4" t="s">
        <v>135</v>
      </c>
      <c r="P622" s="90">
        <v>2</v>
      </c>
      <c r="Q622" s="4" t="s">
        <v>168</v>
      </c>
      <c r="R622" s="90">
        <v>10</v>
      </c>
      <c r="S622" s="4" t="s">
        <v>286</v>
      </c>
      <c r="T622" s="68" t="str">
        <f t="shared" si="9"/>
        <v xml:space="preserve">10. Reducción de las desigualdades </v>
      </c>
      <c r="U622" s="90" t="s">
        <v>497</v>
      </c>
      <c r="V622" s="4" t="s">
        <v>34</v>
      </c>
      <c r="W622" s="90" t="s">
        <v>349</v>
      </c>
      <c r="X622" s="4" t="s">
        <v>269</v>
      </c>
      <c r="Y622" s="90" t="s">
        <v>840</v>
      </c>
      <c r="Z622" s="4" t="s">
        <v>270</v>
      </c>
      <c r="AA622" s="54" t="s">
        <v>16476</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16048</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90" t="s">
        <v>351</v>
      </c>
      <c r="O623" s="5" t="s">
        <v>135</v>
      </c>
      <c r="P623" s="90" t="s">
        <v>349</v>
      </c>
      <c r="Q623" s="5" t="s">
        <v>168</v>
      </c>
      <c r="R623" s="90">
        <v>8</v>
      </c>
      <c r="S623" s="4" t="s">
        <v>1854</v>
      </c>
      <c r="T623" s="68" t="str">
        <f t="shared" si="9"/>
        <v>8. Trabajo decente y crecimiento económico</v>
      </c>
      <c r="U623" s="90" t="s">
        <v>528</v>
      </c>
      <c r="V623" s="4" t="s">
        <v>578</v>
      </c>
      <c r="W623" s="90" t="s">
        <v>497</v>
      </c>
      <c r="X623" s="4" t="s">
        <v>579</v>
      </c>
      <c r="Y623" s="90" t="s">
        <v>349</v>
      </c>
      <c r="Z623" s="4" t="s">
        <v>8947</v>
      </c>
      <c r="AA623" s="54" t="s">
        <v>16520</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16052</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90" t="s">
        <v>840</v>
      </c>
      <c r="O624" s="4" t="s">
        <v>133</v>
      </c>
      <c r="P624" s="90" t="s">
        <v>528</v>
      </c>
      <c r="Q624" s="4" t="s">
        <v>166</v>
      </c>
      <c r="R624" s="90">
        <v>10</v>
      </c>
      <c r="S624" s="4" t="s">
        <v>286</v>
      </c>
      <c r="T624" s="68" t="str">
        <f t="shared" si="9"/>
        <v xml:space="preserve">10. Reducción de las desigualdades </v>
      </c>
      <c r="U624" s="90" t="s">
        <v>497</v>
      </c>
      <c r="V624" s="4" t="s">
        <v>34</v>
      </c>
      <c r="W624" s="90" t="s">
        <v>353</v>
      </c>
      <c r="X624" s="4" t="s">
        <v>461</v>
      </c>
      <c r="Y624" s="90" t="s">
        <v>840</v>
      </c>
      <c r="Z624" s="4" t="s">
        <v>462</v>
      </c>
      <c r="AA624" s="54" t="s">
        <v>16478</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16053</v>
      </c>
      <c r="B625" s="3" t="s">
        <v>9440</v>
      </c>
      <c r="C625" s="4" t="s">
        <v>9441</v>
      </c>
      <c r="D625" s="4" t="s">
        <v>9442</v>
      </c>
      <c r="E625" s="4" t="s">
        <v>9443</v>
      </c>
      <c r="F625" s="4" t="s">
        <v>9444</v>
      </c>
      <c r="G625" s="4" t="s">
        <v>9445</v>
      </c>
      <c r="H625" s="3" t="s">
        <v>14</v>
      </c>
      <c r="I625" s="4" t="s">
        <v>16</v>
      </c>
      <c r="J625" s="4" t="s">
        <v>1941</v>
      </c>
      <c r="K625" s="5" t="s">
        <v>9463</v>
      </c>
      <c r="L625" s="6">
        <v>1</v>
      </c>
      <c r="M625" s="5" t="s">
        <v>125</v>
      </c>
      <c r="N625" s="90" t="s">
        <v>840</v>
      </c>
      <c r="O625" s="5" t="s">
        <v>133</v>
      </c>
      <c r="P625" s="90" t="s">
        <v>528</v>
      </c>
      <c r="Q625" s="5" t="s">
        <v>166</v>
      </c>
      <c r="R625" s="90" t="s">
        <v>1593</v>
      </c>
      <c r="S625" s="4" t="s">
        <v>286</v>
      </c>
      <c r="T625" s="68" t="str">
        <f t="shared" si="9"/>
        <v xml:space="preserve">10. Reducción de las desigualdades </v>
      </c>
      <c r="U625" s="90" t="s">
        <v>497</v>
      </c>
      <c r="V625" s="4" t="s">
        <v>34</v>
      </c>
      <c r="W625" s="90" t="s">
        <v>353</v>
      </c>
      <c r="X625" s="4" t="s">
        <v>461</v>
      </c>
      <c r="Y625" s="90" t="s">
        <v>840</v>
      </c>
      <c r="Z625" s="4" t="s">
        <v>462</v>
      </c>
      <c r="AA625" s="54" t="s">
        <v>16478</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16054</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90" t="s">
        <v>351</v>
      </c>
      <c r="O626" s="4" t="s">
        <v>135</v>
      </c>
      <c r="P626" s="90" t="s">
        <v>840</v>
      </c>
      <c r="Q626" s="4" t="s">
        <v>170</v>
      </c>
      <c r="R626" s="90">
        <v>16</v>
      </c>
      <c r="S626" s="4" t="s">
        <v>31</v>
      </c>
      <c r="T626" s="68" t="str">
        <f t="shared" si="9"/>
        <v>16. Paz, justicia e instituciones sólidas</v>
      </c>
      <c r="U626" s="90" t="s">
        <v>497</v>
      </c>
      <c r="V626" s="4" t="s">
        <v>34</v>
      </c>
      <c r="W626" s="90" t="s">
        <v>3581</v>
      </c>
      <c r="X626" s="4" t="s">
        <v>235</v>
      </c>
      <c r="Y626" s="90" t="s">
        <v>349</v>
      </c>
      <c r="Z626" s="4" t="s">
        <v>236</v>
      </c>
      <c r="AA626" s="54" t="s">
        <v>16475</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16055</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90" t="s">
        <v>840</v>
      </c>
      <c r="O627" s="5" t="s">
        <v>133</v>
      </c>
      <c r="P627" s="90" t="s">
        <v>528</v>
      </c>
      <c r="Q627" s="5" t="s">
        <v>166</v>
      </c>
      <c r="R627" s="90">
        <v>16</v>
      </c>
      <c r="S627" s="4" t="s">
        <v>31</v>
      </c>
      <c r="T627" s="68" t="str">
        <f t="shared" si="9"/>
        <v>16. Paz, justicia e instituciones sólidas</v>
      </c>
      <c r="U627" s="90" t="s">
        <v>497</v>
      </c>
      <c r="V627" s="4" t="s">
        <v>34</v>
      </c>
      <c r="W627" s="90" t="s">
        <v>528</v>
      </c>
      <c r="X627" s="4" t="s">
        <v>37</v>
      </c>
      <c r="Y627" s="90"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16056</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90">
        <v>5</v>
      </c>
      <c r="O628" s="4" t="s">
        <v>134</v>
      </c>
      <c r="P628" s="90">
        <v>0</v>
      </c>
      <c r="Q628" s="4" t="s">
        <v>134</v>
      </c>
      <c r="R628" s="90">
        <v>5</v>
      </c>
      <c r="S628" s="4" t="s">
        <v>268</v>
      </c>
      <c r="T628" s="68" t="str">
        <f t="shared" si="9"/>
        <v xml:space="preserve">5. Igualdad de género </v>
      </c>
      <c r="U628" s="90" t="s">
        <v>497</v>
      </c>
      <c r="V628" s="4" t="s">
        <v>34</v>
      </c>
      <c r="W628" s="90" t="s">
        <v>349</v>
      </c>
      <c r="X628" s="4" t="s">
        <v>269</v>
      </c>
      <c r="Y628" s="90" t="s">
        <v>840</v>
      </c>
      <c r="Z628" s="4" t="s">
        <v>270</v>
      </c>
      <c r="AA628" s="54" t="s">
        <v>16476</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16057</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90">
        <v>6</v>
      </c>
      <c r="O629" s="5" t="s">
        <v>135</v>
      </c>
      <c r="P629" s="90">
        <v>0</v>
      </c>
      <c r="Q629" s="5" t="s">
        <v>135</v>
      </c>
      <c r="R629" s="90">
        <v>10</v>
      </c>
      <c r="S629" s="4" t="s">
        <v>286</v>
      </c>
      <c r="T629" s="68" t="str">
        <f t="shared" si="9"/>
        <v xml:space="preserve">10. Reducción de las desigualdades </v>
      </c>
      <c r="U629" s="90" t="s">
        <v>497</v>
      </c>
      <c r="V629" s="4" t="s">
        <v>34</v>
      </c>
      <c r="W629" s="90" t="s">
        <v>349</v>
      </c>
      <c r="X629" s="4" t="s">
        <v>269</v>
      </c>
      <c r="Y629" s="90" t="s">
        <v>840</v>
      </c>
      <c r="Z629" s="4" t="s">
        <v>270</v>
      </c>
      <c r="AA629" s="54" t="s">
        <v>16476</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16058</v>
      </c>
      <c r="B630" s="3" t="s">
        <v>9440</v>
      </c>
      <c r="C630" s="4" t="s">
        <v>9441</v>
      </c>
      <c r="D630" s="4" t="s">
        <v>9442</v>
      </c>
      <c r="E630" s="4" t="s">
        <v>9443</v>
      </c>
      <c r="F630" s="4" t="s">
        <v>9444</v>
      </c>
      <c r="G630" s="4" t="s">
        <v>9445</v>
      </c>
      <c r="H630" s="3" t="s">
        <v>345</v>
      </c>
      <c r="I630" s="4" t="s">
        <v>346</v>
      </c>
      <c r="J630" s="4" t="s">
        <v>347</v>
      </c>
      <c r="K630" s="5" t="s">
        <v>9545</v>
      </c>
      <c r="L630" s="6">
        <v>1</v>
      </c>
      <c r="M630" s="5" t="s">
        <v>125</v>
      </c>
      <c r="N630" s="90" t="s">
        <v>351</v>
      </c>
      <c r="O630" s="5" t="s">
        <v>135</v>
      </c>
      <c r="P630" s="90" t="s">
        <v>497</v>
      </c>
      <c r="Q630" s="5" t="s">
        <v>167</v>
      </c>
      <c r="R630" s="90" t="s">
        <v>1593</v>
      </c>
      <c r="S630" s="4" t="s">
        <v>286</v>
      </c>
      <c r="T630" s="68" t="str">
        <f t="shared" si="9"/>
        <v xml:space="preserve">10. Reducción de las desigualdades </v>
      </c>
      <c r="U630" s="90" t="s">
        <v>349</v>
      </c>
      <c r="V630" s="4" t="s">
        <v>350</v>
      </c>
      <c r="W630" s="90" t="s">
        <v>351</v>
      </c>
      <c r="X630" s="4" t="s">
        <v>352</v>
      </c>
      <c r="Y630" s="90"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16059</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90">
        <v>4</v>
      </c>
      <c r="O631" s="4" t="s">
        <v>133</v>
      </c>
      <c r="P631" s="90">
        <v>3</v>
      </c>
      <c r="Q631" s="4" t="s">
        <v>166</v>
      </c>
      <c r="R631" s="90">
        <v>10</v>
      </c>
      <c r="S631" s="4" t="s">
        <v>286</v>
      </c>
      <c r="T631" s="68" t="str">
        <f t="shared" si="9"/>
        <v xml:space="preserve">10. Reducción de las desigualdades </v>
      </c>
      <c r="U631" s="90" t="s">
        <v>497</v>
      </c>
      <c r="V631" s="4" t="s">
        <v>34</v>
      </c>
      <c r="W631" s="90" t="s">
        <v>353</v>
      </c>
      <c r="X631" s="4" t="s">
        <v>461</v>
      </c>
      <c r="Y631" s="90" t="s">
        <v>840</v>
      </c>
      <c r="Z631" s="4" t="s">
        <v>462</v>
      </c>
      <c r="AA631" s="54" t="s">
        <v>16478</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16060</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90" t="s">
        <v>497</v>
      </c>
      <c r="O632" s="4" t="s">
        <v>137</v>
      </c>
      <c r="P632" s="90" t="s">
        <v>3581</v>
      </c>
      <c r="Q632" s="4" t="s">
        <v>179</v>
      </c>
      <c r="R632" s="90">
        <v>16</v>
      </c>
      <c r="S632" s="4" t="s">
        <v>31</v>
      </c>
      <c r="T632" s="68" t="str">
        <f t="shared" si="9"/>
        <v>16. Paz, justicia e instituciones sólidas</v>
      </c>
      <c r="U632" s="90" t="s">
        <v>497</v>
      </c>
      <c r="V632" s="4" t="s">
        <v>34</v>
      </c>
      <c r="W632" s="90" t="s">
        <v>498</v>
      </c>
      <c r="X632" s="4" t="s">
        <v>9575</v>
      </c>
      <c r="Y632" s="90" t="s">
        <v>349</v>
      </c>
      <c r="Z632" s="4" t="s">
        <v>9576</v>
      </c>
      <c r="AA632" s="54" t="s">
        <v>16522</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16069</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90" t="s">
        <v>497</v>
      </c>
      <c r="O633" s="5" t="s">
        <v>137</v>
      </c>
      <c r="P633" s="90" t="s">
        <v>3581</v>
      </c>
      <c r="Q633" s="5" t="s">
        <v>179</v>
      </c>
      <c r="R633" s="90">
        <v>16</v>
      </c>
      <c r="S633" s="4" t="s">
        <v>31</v>
      </c>
      <c r="T633" s="68" t="str">
        <f t="shared" si="9"/>
        <v>16. Paz, justicia e instituciones sólidas</v>
      </c>
      <c r="U633" s="90" t="s">
        <v>497</v>
      </c>
      <c r="V633" s="4" t="s">
        <v>34</v>
      </c>
      <c r="W633" s="90" t="s">
        <v>498</v>
      </c>
      <c r="X633" s="4" t="s">
        <v>9575</v>
      </c>
      <c r="Y633" s="90" t="s">
        <v>349</v>
      </c>
      <c r="Z633" s="4" t="s">
        <v>9576</v>
      </c>
      <c r="AA633" s="54" t="s">
        <v>16522</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16070</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90" t="s">
        <v>497</v>
      </c>
      <c r="O634" s="4" t="s">
        <v>137</v>
      </c>
      <c r="P634" s="90" t="s">
        <v>528</v>
      </c>
      <c r="Q634" s="4" t="s">
        <v>175</v>
      </c>
      <c r="R634" s="90">
        <v>16</v>
      </c>
      <c r="S634" s="4" t="s">
        <v>31</v>
      </c>
      <c r="T634" s="68" t="str">
        <f t="shared" si="9"/>
        <v>16. Paz, justicia e instituciones sólidas</v>
      </c>
      <c r="U634" s="90" t="s">
        <v>497</v>
      </c>
      <c r="V634" s="4" t="s">
        <v>34</v>
      </c>
      <c r="W634" s="90" t="s">
        <v>353</v>
      </c>
      <c r="X634" s="4" t="s">
        <v>461</v>
      </c>
      <c r="Y634" s="90" t="s">
        <v>840</v>
      </c>
      <c r="Z634" s="4" t="s">
        <v>462</v>
      </c>
      <c r="AA634" s="54" t="s">
        <v>16478</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16071</v>
      </c>
      <c r="B635" s="3" t="s">
        <v>9546</v>
      </c>
      <c r="C635" s="4" t="s">
        <v>9547</v>
      </c>
      <c r="D635" s="4" t="s">
        <v>9548</v>
      </c>
      <c r="E635" s="4" t="s">
        <v>9549</v>
      </c>
      <c r="F635" s="4" t="s">
        <v>9550</v>
      </c>
      <c r="G635" s="4" t="s">
        <v>545</v>
      </c>
      <c r="H635" s="3" t="s">
        <v>263</v>
      </c>
      <c r="I635" s="4" t="s">
        <v>264</v>
      </c>
      <c r="J635" s="4" t="s">
        <v>9671</v>
      </c>
      <c r="K635" s="5" t="s">
        <v>9672</v>
      </c>
      <c r="L635" s="6">
        <v>2</v>
      </c>
      <c r="M635" s="5" t="s">
        <v>22</v>
      </c>
      <c r="N635" s="90" t="s">
        <v>497</v>
      </c>
      <c r="O635" s="5" t="s">
        <v>137</v>
      </c>
      <c r="P635" s="90" t="s">
        <v>3581</v>
      </c>
      <c r="Q635" s="5" t="s">
        <v>179</v>
      </c>
      <c r="R635" s="90">
        <v>5</v>
      </c>
      <c r="S635" s="4" t="s">
        <v>268</v>
      </c>
      <c r="T635" s="68" t="str">
        <f t="shared" si="9"/>
        <v xml:space="preserve">5. Igualdad de género </v>
      </c>
      <c r="U635" s="90" t="s">
        <v>497</v>
      </c>
      <c r="V635" s="4" t="s">
        <v>34</v>
      </c>
      <c r="W635" s="90" t="s">
        <v>349</v>
      </c>
      <c r="X635" s="4" t="s">
        <v>269</v>
      </c>
      <c r="Y635" s="90" t="s">
        <v>840</v>
      </c>
      <c r="Z635" s="4" t="s">
        <v>270</v>
      </c>
      <c r="AA635" s="54" t="s">
        <v>16476</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16072</v>
      </c>
      <c r="B636" s="3" t="s">
        <v>9546</v>
      </c>
      <c r="C636" s="4" t="s">
        <v>9547</v>
      </c>
      <c r="D636" s="4" t="s">
        <v>9548</v>
      </c>
      <c r="E636" s="4" t="s">
        <v>9549</v>
      </c>
      <c r="F636" s="4" t="s">
        <v>9550</v>
      </c>
      <c r="G636" s="4" t="s">
        <v>545</v>
      </c>
      <c r="H636" s="3" t="s">
        <v>282</v>
      </c>
      <c r="I636" s="4" t="s">
        <v>283</v>
      </c>
      <c r="J636" s="4" t="s">
        <v>9687</v>
      </c>
      <c r="K636" s="5" t="s">
        <v>9688</v>
      </c>
      <c r="L636" s="6">
        <v>2</v>
      </c>
      <c r="M636" s="5" t="s">
        <v>22</v>
      </c>
      <c r="N636" s="90" t="s">
        <v>497</v>
      </c>
      <c r="O636" s="4" t="s">
        <v>137</v>
      </c>
      <c r="P636" s="90" t="s">
        <v>3581</v>
      </c>
      <c r="Q636" s="4" t="s">
        <v>179</v>
      </c>
      <c r="R636" s="90">
        <v>10</v>
      </c>
      <c r="S636" s="4" t="s">
        <v>286</v>
      </c>
      <c r="T636" s="68" t="str">
        <f t="shared" si="9"/>
        <v xml:space="preserve">10. Reducción de las desigualdades </v>
      </c>
      <c r="U636" s="90" t="s">
        <v>497</v>
      </c>
      <c r="V636" s="4" t="s">
        <v>34</v>
      </c>
      <c r="W636" s="90" t="s">
        <v>349</v>
      </c>
      <c r="X636" s="4" t="s">
        <v>269</v>
      </c>
      <c r="Y636" s="90" t="s">
        <v>840</v>
      </c>
      <c r="Z636" s="4" t="s">
        <v>270</v>
      </c>
      <c r="AA636" s="54" t="s">
        <v>16476</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16073</v>
      </c>
      <c r="B637" s="3" t="s">
        <v>9546</v>
      </c>
      <c r="C637" s="4" t="s">
        <v>9547</v>
      </c>
      <c r="D637" s="4" t="s">
        <v>9548</v>
      </c>
      <c r="E637" s="4" t="s">
        <v>9549</v>
      </c>
      <c r="F637" s="4" t="s">
        <v>9550</v>
      </c>
      <c r="G637" s="4" t="s">
        <v>545</v>
      </c>
      <c r="H637" s="3" t="s">
        <v>345</v>
      </c>
      <c r="I637" s="4" t="s">
        <v>346</v>
      </c>
      <c r="J637" s="4" t="s">
        <v>347</v>
      </c>
      <c r="K637" s="5" t="s">
        <v>9861</v>
      </c>
      <c r="L637" s="6">
        <v>2</v>
      </c>
      <c r="M637" s="5" t="s">
        <v>22</v>
      </c>
      <c r="N637" s="90" t="s">
        <v>497</v>
      </c>
      <c r="O637" s="5" t="s">
        <v>137</v>
      </c>
      <c r="P637" s="90" t="s">
        <v>3581</v>
      </c>
      <c r="Q637" s="5" t="s">
        <v>179</v>
      </c>
      <c r="R637" s="90" t="s">
        <v>1593</v>
      </c>
      <c r="S637" s="4" t="s">
        <v>286</v>
      </c>
      <c r="T637" s="68" t="str">
        <f t="shared" si="9"/>
        <v xml:space="preserve">10. Reducción de las desigualdades </v>
      </c>
      <c r="U637" s="90" t="s">
        <v>349</v>
      </c>
      <c r="V637" s="4" t="s">
        <v>350</v>
      </c>
      <c r="W637" s="90" t="s">
        <v>351</v>
      </c>
      <c r="X637" s="4" t="s">
        <v>352</v>
      </c>
      <c r="Y637" s="90"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16074</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90" t="s">
        <v>497</v>
      </c>
      <c r="O638" s="4" t="s">
        <v>137</v>
      </c>
      <c r="P638" s="90" t="s">
        <v>528</v>
      </c>
      <c r="Q638" s="4" t="s">
        <v>175</v>
      </c>
      <c r="R638" s="90">
        <v>16</v>
      </c>
      <c r="S638" s="4" t="s">
        <v>31</v>
      </c>
      <c r="T638" s="68" t="str">
        <f t="shared" si="9"/>
        <v>16. Paz, justicia e instituciones sólidas</v>
      </c>
      <c r="U638" s="90" t="s">
        <v>497</v>
      </c>
      <c r="V638" s="4" t="s">
        <v>34</v>
      </c>
      <c r="W638" s="90" t="s">
        <v>498</v>
      </c>
      <c r="X638" s="4" t="s">
        <v>9575</v>
      </c>
      <c r="Y638" s="90" t="s">
        <v>349</v>
      </c>
      <c r="Z638" s="4" t="s">
        <v>9576</v>
      </c>
      <c r="AA638" s="54" t="s">
        <v>16522</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16075</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90" t="s">
        <v>497</v>
      </c>
      <c r="O639" s="5" t="s">
        <v>137</v>
      </c>
      <c r="P639" s="90" t="s">
        <v>497</v>
      </c>
      <c r="Q639" s="5" t="s">
        <v>173</v>
      </c>
      <c r="R639" s="90">
        <v>16</v>
      </c>
      <c r="S639" s="4" t="s">
        <v>31</v>
      </c>
      <c r="T639" s="68" t="str">
        <f t="shared" si="9"/>
        <v>16. Paz, justicia e instituciones sólidas</v>
      </c>
      <c r="U639" s="90" t="s">
        <v>497</v>
      </c>
      <c r="V639" s="4" t="s">
        <v>34</v>
      </c>
      <c r="W639" s="90" t="s">
        <v>498</v>
      </c>
      <c r="X639" s="4" t="s">
        <v>9575</v>
      </c>
      <c r="Y639" s="90" t="s">
        <v>349</v>
      </c>
      <c r="Z639" s="4" t="s">
        <v>9576</v>
      </c>
      <c r="AA639" s="54" t="s">
        <v>16522</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16061</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90" t="s">
        <v>349</v>
      </c>
      <c r="O640" s="4" t="s">
        <v>25</v>
      </c>
      <c r="P640" s="90" t="s">
        <v>497</v>
      </c>
      <c r="Q640" s="4" t="s">
        <v>28</v>
      </c>
      <c r="R640" s="90">
        <v>16</v>
      </c>
      <c r="S640" s="4" t="s">
        <v>31</v>
      </c>
      <c r="T640" s="68" t="str">
        <f t="shared" si="9"/>
        <v>16. Paz, justicia e instituciones sólidas</v>
      </c>
      <c r="U640" s="90" t="s">
        <v>497</v>
      </c>
      <c r="V640" s="4" t="s">
        <v>34</v>
      </c>
      <c r="W640" s="90" t="s">
        <v>353</v>
      </c>
      <c r="X640" s="4" t="s">
        <v>461</v>
      </c>
      <c r="Y640" s="90" t="s">
        <v>497</v>
      </c>
      <c r="Z640" s="4" t="s">
        <v>8186</v>
      </c>
      <c r="AA640" s="54" t="s">
        <v>16519</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16062</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90" t="s">
        <v>497</v>
      </c>
      <c r="O641" s="5" t="s">
        <v>137</v>
      </c>
      <c r="P641" s="90" t="s">
        <v>3581</v>
      </c>
      <c r="Q641" s="5" t="s">
        <v>179</v>
      </c>
      <c r="R641" s="90">
        <v>16</v>
      </c>
      <c r="S641" s="4" t="s">
        <v>31</v>
      </c>
      <c r="T641" s="68" t="str">
        <f t="shared" si="9"/>
        <v>16. Paz, justicia e instituciones sólidas</v>
      </c>
      <c r="U641" s="90" t="s">
        <v>349</v>
      </c>
      <c r="V641" s="4" t="s">
        <v>350</v>
      </c>
      <c r="W641" s="90" t="s">
        <v>498</v>
      </c>
      <c r="X641" s="4" t="s">
        <v>693</v>
      </c>
      <c r="Y641" s="90" t="s">
        <v>528</v>
      </c>
      <c r="Z641" s="4" t="s">
        <v>694</v>
      </c>
      <c r="AA641" s="54" t="s">
        <v>16483</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16063</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90" t="s">
        <v>497</v>
      </c>
      <c r="O642" s="4" t="s">
        <v>137</v>
      </c>
      <c r="P642" s="90" t="s">
        <v>528</v>
      </c>
      <c r="Q642" s="4" t="s">
        <v>175</v>
      </c>
      <c r="R642" s="90">
        <v>16</v>
      </c>
      <c r="S642" s="4" t="s">
        <v>31</v>
      </c>
      <c r="T642" s="68" t="str">
        <f t="shared" si="9"/>
        <v>16. Paz, justicia e instituciones sólidas</v>
      </c>
      <c r="U642" s="90" t="s">
        <v>497</v>
      </c>
      <c r="V642" s="4" t="s">
        <v>34</v>
      </c>
      <c r="W642" s="90" t="s">
        <v>353</v>
      </c>
      <c r="X642" s="4" t="s">
        <v>461</v>
      </c>
      <c r="Y642" s="90" t="s">
        <v>528</v>
      </c>
      <c r="Z642" s="4" t="s">
        <v>9721</v>
      </c>
      <c r="AA642" s="54" t="s">
        <v>16523</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16064</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90" t="s">
        <v>497</v>
      </c>
      <c r="O643" s="5" t="s">
        <v>137</v>
      </c>
      <c r="P643" s="90" t="s">
        <v>528</v>
      </c>
      <c r="Q643" s="5" t="s">
        <v>175</v>
      </c>
      <c r="R643" s="90">
        <v>16</v>
      </c>
      <c r="S643" s="4" t="s">
        <v>31</v>
      </c>
      <c r="T643" s="68" t="str">
        <f t="shared" si="9"/>
        <v>16. Paz, justicia e instituciones sólidas</v>
      </c>
      <c r="U643" s="90" t="s">
        <v>497</v>
      </c>
      <c r="V643" s="4" t="s">
        <v>34</v>
      </c>
      <c r="W643" s="90" t="s">
        <v>3581</v>
      </c>
      <c r="X643" s="4" t="s">
        <v>235</v>
      </c>
      <c r="Y643" s="90" t="s">
        <v>349</v>
      </c>
      <c r="Z643" s="4" t="s">
        <v>236</v>
      </c>
      <c r="AA643" s="54" t="s">
        <v>16475</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16065</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90" t="s">
        <v>497</v>
      </c>
      <c r="O644" s="5" t="s">
        <v>137</v>
      </c>
      <c r="P644" s="90" t="s">
        <v>3581</v>
      </c>
      <c r="Q644" s="5" t="s">
        <v>179</v>
      </c>
      <c r="R644" s="90">
        <v>16</v>
      </c>
      <c r="S644" s="4" t="s">
        <v>31</v>
      </c>
      <c r="T644" s="68" t="str">
        <f t="shared" si="9"/>
        <v>16. Paz, justicia e instituciones sólidas</v>
      </c>
      <c r="U644" s="90" t="s">
        <v>497</v>
      </c>
      <c r="V644" s="4" t="s">
        <v>34</v>
      </c>
      <c r="W644" s="90" t="s">
        <v>498</v>
      </c>
      <c r="X644" s="4" t="s">
        <v>9575</v>
      </c>
      <c r="Y644" s="90" t="s">
        <v>349</v>
      </c>
      <c r="Z644" s="4" t="s">
        <v>9576</v>
      </c>
      <c r="AA644" s="54" t="s">
        <v>16522</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16066</v>
      </c>
      <c r="B645" s="3" t="s">
        <v>9546</v>
      </c>
      <c r="C645" s="4" t="s">
        <v>9547</v>
      </c>
      <c r="D645" s="4" t="s">
        <v>9548</v>
      </c>
      <c r="E645" s="4" t="s">
        <v>9549</v>
      </c>
      <c r="F645" s="4" t="s">
        <v>9550</v>
      </c>
      <c r="G645" s="4" t="s">
        <v>545</v>
      </c>
      <c r="H645" s="3" t="s">
        <v>14</v>
      </c>
      <c r="I645" s="4" t="s">
        <v>16</v>
      </c>
      <c r="J645" s="4" t="s">
        <v>9753</v>
      </c>
      <c r="K645" s="5" t="s">
        <v>9754</v>
      </c>
      <c r="L645" s="6">
        <v>2</v>
      </c>
      <c r="M645" s="5" t="s">
        <v>22</v>
      </c>
      <c r="N645" s="90" t="s">
        <v>497</v>
      </c>
      <c r="O645" s="4" t="s">
        <v>137</v>
      </c>
      <c r="P645" s="90" t="s">
        <v>3581</v>
      </c>
      <c r="Q645" s="4" t="s">
        <v>179</v>
      </c>
      <c r="R645" s="90" t="s">
        <v>1593</v>
      </c>
      <c r="S645" s="4" t="s">
        <v>286</v>
      </c>
      <c r="T645" s="68" t="str">
        <f t="shared" si="9"/>
        <v xml:space="preserve">10. Reducción de las desigualdades </v>
      </c>
      <c r="U645" s="90" t="s">
        <v>497</v>
      </c>
      <c r="V645" s="4" t="s">
        <v>34</v>
      </c>
      <c r="W645" s="90" t="s">
        <v>498</v>
      </c>
      <c r="X645" s="4" t="s">
        <v>9575</v>
      </c>
      <c r="Y645" s="90" t="s">
        <v>349</v>
      </c>
      <c r="Z645" s="4" t="s">
        <v>9576</v>
      </c>
      <c r="AA645" s="54" t="s">
        <v>16522</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16067</v>
      </c>
      <c r="B646" s="3" t="s">
        <v>9546</v>
      </c>
      <c r="C646" s="4" t="s">
        <v>9547</v>
      </c>
      <c r="D646" s="4" t="s">
        <v>9548</v>
      </c>
      <c r="E646" s="4" t="s">
        <v>9549</v>
      </c>
      <c r="F646" s="4" t="s">
        <v>9550</v>
      </c>
      <c r="G646" s="4" t="s">
        <v>545</v>
      </c>
      <c r="H646" s="3" t="s">
        <v>231</v>
      </c>
      <c r="I646" s="4" t="s">
        <v>232</v>
      </c>
      <c r="J646" s="4" t="s">
        <v>9766</v>
      </c>
      <c r="K646" s="5" t="s">
        <v>9767</v>
      </c>
      <c r="L646" s="6">
        <v>2</v>
      </c>
      <c r="M646" s="5" t="s">
        <v>22</v>
      </c>
      <c r="N646" s="90" t="s">
        <v>349</v>
      </c>
      <c r="O646" s="5" t="s">
        <v>25</v>
      </c>
      <c r="P646" s="90" t="s">
        <v>497</v>
      </c>
      <c r="Q646" s="5" t="s">
        <v>28</v>
      </c>
      <c r="R646" s="90">
        <v>16</v>
      </c>
      <c r="S646" s="4" t="s">
        <v>31</v>
      </c>
      <c r="T646" s="68" t="str">
        <f t="shared" si="9"/>
        <v>16. Paz, justicia e instituciones sólidas</v>
      </c>
      <c r="U646" s="90" t="s">
        <v>497</v>
      </c>
      <c r="V646" s="4" t="s">
        <v>34</v>
      </c>
      <c r="W646" s="90" t="s">
        <v>3581</v>
      </c>
      <c r="X646" s="4" t="s">
        <v>235</v>
      </c>
      <c r="Y646" s="90" t="s">
        <v>349</v>
      </c>
      <c r="Z646" s="4" t="s">
        <v>236</v>
      </c>
      <c r="AA646" s="54" t="s">
        <v>16475</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16068</v>
      </c>
      <c r="B647" s="3" t="s">
        <v>9546</v>
      </c>
      <c r="C647" s="4" t="s">
        <v>9547</v>
      </c>
      <c r="D647" s="4" t="s">
        <v>9548</v>
      </c>
      <c r="E647" s="4" t="s">
        <v>9549</v>
      </c>
      <c r="F647" s="4" t="s">
        <v>9550</v>
      </c>
      <c r="G647" s="4" t="s">
        <v>545</v>
      </c>
      <c r="H647" s="3" t="s">
        <v>248</v>
      </c>
      <c r="I647" s="4" t="s">
        <v>249</v>
      </c>
      <c r="J647" s="4" t="s">
        <v>9656</v>
      </c>
      <c r="K647" s="5" t="s">
        <v>9657</v>
      </c>
      <c r="L647" s="6">
        <v>2</v>
      </c>
      <c r="M647" s="5" t="s">
        <v>22</v>
      </c>
      <c r="N647" s="90" t="s">
        <v>497</v>
      </c>
      <c r="O647" s="4" t="s">
        <v>137</v>
      </c>
      <c r="P647" s="90" t="s">
        <v>3581</v>
      </c>
      <c r="Q647" s="4" t="s">
        <v>179</v>
      </c>
      <c r="R647" s="90">
        <v>16</v>
      </c>
      <c r="S647" s="4" t="s">
        <v>31</v>
      </c>
      <c r="T647" s="68" t="str">
        <f t="shared" si="9"/>
        <v>16. Paz, justicia e instituciones sólidas</v>
      </c>
      <c r="U647" s="90" t="s">
        <v>497</v>
      </c>
      <c r="V647" s="4" t="s">
        <v>34</v>
      </c>
      <c r="W647" s="90" t="s">
        <v>528</v>
      </c>
      <c r="X647" s="4" t="s">
        <v>37</v>
      </c>
      <c r="Y647" s="90"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16076</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90">
        <v>6</v>
      </c>
      <c r="O648" s="4" t="s">
        <v>135</v>
      </c>
      <c r="P648" s="90">
        <v>0</v>
      </c>
      <c r="Q648" s="4" t="s">
        <v>135</v>
      </c>
      <c r="R648" s="90">
        <v>16</v>
      </c>
      <c r="S648" s="4" t="s">
        <v>31</v>
      </c>
      <c r="T648" s="68" t="str">
        <f t="shared" si="9"/>
        <v>16. Paz, justicia e instituciones sólidas</v>
      </c>
      <c r="U648" s="90" t="s">
        <v>349</v>
      </c>
      <c r="V648" s="4" t="s">
        <v>350</v>
      </c>
      <c r="W648" s="90" t="s">
        <v>351</v>
      </c>
      <c r="X648" s="4" t="s">
        <v>352</v>
      </c>
      <c r="Y648" s="90" t="s">
        <v>4738</v>
      </c>
      <c r="Z648" s="4" t="s">
        <v>1789</v>
      </c>
      <c r="AA648" s="54" t="s">
        <v>16500</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16077</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90">
        <v>6</v>
      </c>
      <c r="O649" s="5" t="s">
        <v>135</v>
      </c>
      <c r="P649" s="90">
        <v>3</v>
      </c>
      <c r="Q649" s="5" t="s">
        <v>169</v>
      </c>
      <c r="R649" s="90">
        <v>16</v>
      </c>
      <c r="S649" s="4" t="s">
        <v>31</v>
      </c>
      <c r="T649" s="68" t="str">
        <f t="shared" ref="T649:T712" si="10">R649&amp;". "&amp;S649</f>
        <v>16. Paz, justicia e instituciones sólidas</v>
      </c>
      <c r="U649" s="90" t="s">
        <v>349</v>
      </c>
      <c r="V649" s="4" t="s">
        <v>350</v>
      </c>
      <c r="W649" s="90" t="s">
        <v>351</v>
      </c>
      <c r="X649" s="4" t="s">
        <v>352</v>
      </c>
      <c r="Y649" s="90" t="s">
        <v>4738</v>
      </c>
      <c r="Z649" s="4" t="s">
        <v>1789</v>
      </c>
      <c r="AA649" s="54" t="s">
        <v>16500</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16078</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90">
        <v>6</v>
      </c>
      <c r="O650" s="4" t="s">
        <v>135</v>
      </c>
      <c r="P650" s="90">
        <v>3</v>
      </c>
      <c r="Q650" s="4" t="s">
        <v>169</v>
      </c>
      <c r="R650" s="90">
        <v>16</v>
      </c>
      <c r="S650" s="4" t="s">
        <v>31</v>
      </c>
      <c r="T650" s="68" t="str">
        <f t="shared" si="10"/>
        <v>16. Paz, justicia e instituciones sólidas</v>
      </c>
      <c r="U650" s="90" t="s">
        <v>349</v>
      </c>
      <c r="V650" s="4" t="s">
        <v>350</v>
      </c>
      <c r="W650" s="90" t="s">
        <v>351</v>
      </c>
      <c r="X650" s="4" t="s">
        <v>352</v>
      </c>
      <c r="Y650" s="90" t="s">
        <v>4738</v>
      </c>
      <c r="Z650" s="4" t="s">
        <v>1789</v>
      </c>
      <c r="AA650" s="54" t="s">
        <v>16500</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16079</v>
      </c>
      <c r="B651" s="3" t="s">
        <v>9862</v>
      </c>
      <c r="C651" s="4" t="s">
        <v>9863</v>
      </c>
      <c r="D651" s="4" t="s">
        <v>9864</v>
      </c>
      <c r="E651" s="4" t="s">
        <v>9865</v>
      </c>
      <c r="F651" s="4" t="s">
        <v>9866</v>
      </c>
      <c r="G651" s="4" t="s">
        <v>9924</v>
      </c>
      <c r="H651" s="3" t="s">
        <v>14</v>
      </c>
      <c r="I651" s="4" t="s">
        <v>16</v>
      </c>
      <c r="J651" s="4" t="s">
        <v>9925</v>
      </c>
      <c r="K651" s="5" t="s">
        <v>9926</v>
      </c>
      <c r="L651" s="6">
        <v>1</v>
      </c>
      <c r="M651" s="5" t="s">
        <v>125</v>
      </c>
      <c r="N651" s="90" t="s">
        <v>351</v>
      </c>
      <c r="O651" s="5" t="s">
        <v>135</v>
      </c>
      <c r="P651" s="90" t="s">
        <v>528</v>
      </c>
      <c r="Q651" s="5" t="s">
        <v>169</v>
      </c>
      <c r="R651" s="90" t="s">
        <v>1593</v>
      </c>
      <c r="S651" s="4" t="s">
        <v>286</v>
      </c>
      <c r="T651" s="68" t="str">
        <f t="shared" si="10"/>
        <v xml:space="preserve">10. Reducción de las desigualdades </v>
      </c>
      <c r="U651" s="90" t="s">
        <v>497</v>
      </c>
      <c r="V651" s="4" t="s">
        <v>34</v>
      </c>
      <c r="W651" s="90" t="s">
        <v>498</v>
      </c>
      <c r="X651" s="4" t="s">
        <v>9575</v>
      </c>
      <c r="Y651" s="90" t="s">
        <v>349</v>
      </c>
      <c r="Z651" s="4" t="s">
        <v>9576</v>
      </c>
      <c r="AA651" s="54" t="s">
        <v>16522</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16080</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90" t="s">
        <v>351</v>
      </c>
      <c r="O652" s="4" t="s">
        <v>135</v>
      </c>
      <c r="P652" s="90" t="s">
        <v>528</v>
      </c>
      <c r="Q652" s="4" t="s">
        <v>169</v>
      </c>
      <c r="R652" s="90">
        <v>16</v>
      </c>
      <c r="S652" s="4" t="s">
        <v>31</v>
      </c>
      <c r="T652" s="68" t="str">
        <f t="shared" si="10"/>
        <v>16. Paz, justicia e instituciones sólidas</v>
      </c>
      <c r="U652" s="90" t="s">
        <v>497</v>
      </c>
      <c r="V652" s="4" t="s">
        <v>34</v>
      </c>
      <c r="W652" s="90" t="s">
        <v>3581</v>
      </c>
      <c r="X652" s="4" t="s">
        <v>235</v>
      </c>
      <c r="Y652" s="90" t="s">
        <v>349</v>
      </c>
      <c r="Z652" s="4" t="s">
        <v>236</v>
      </c>
      <c r="AA652" s="54" t="s">
        <v>16475</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16081</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90" t="s">
        <v>351</v>
      </c>
      <c r="O653" s="5" t="s">
        <v>135</v>
      </c>
      <c r="P653" s="90" t="s">
        <v>528</v>
      </c>
      <c r="Q653" s="5" t="s">
        <v>169</v>
      </c>
      <c r="R653" s="90">
        <v>16</v>
      </c>
      <c r="S653" s="4" t="s">
        <v>31</v>
      </c>
      <c r="T653" s="68" t="str">
        <f t="shared" si="10"/>
        <v>16. Paz, justicia e instituciones sólidas</v>
      </c>
      <c r="U653" s="90" t="s">
        <v>497</v>
      </c>
      <c r="V653" s="4" t="s">
        <v>34</v>
      </c>
      <c r="W653" s="90" t="s">
        <v>528</v>
      </c>
      <c r="X653" s="4" t="s">
        <v>37</v>
      </c>
      <c r="Y653" s="90"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16082</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90">
        <v>5</v>
      </c>
      <c r="O654" s="4" t="s">
        <v>134</v>
      </c>
      <c r="P654" s="90">
        <v>0</v>
      </c>
      <c r="Q654" s="4" t="s">
        <v>134</v>
      </c>
      <c r="R654" s="90">
        <v>5</v>
      </c>
      <c r="S654" s="4" t="s">
        <v>268</v>
      </c>
      <c r="T654" s="68" t="str">
        <f t="shared" si="10"/>
        <v xml:space="preserve">5. Igualdad de género </v>
      </c>
      <c r="U654" s="90" t="s">
        <v>497</v>
      </c>
      <c r="V654" s="4" t="s">
        <v>34</v>
      </c>
      <c r="W654" s="90" t="s">
        <v>349</v>
      </c>
      <c r="X654" s="4" t="s">
        <v>269</v>
      </c>
      <c r="Y654" s="90" t="s">
        <v>840</v>
      </c>
      <c r="Z654" s="4" t="s">
        <v>270</v>
      </c>
      <c r="AA654" s="54" t="s">
        <v>16476</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16083</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90">
        <v>6</v>
      </c>
      <c r="O655" s="5" t="s">
        <v>135</v>
      </c>
      <c r="P655" s="90">
        <v>0</v>
      </c>
      <c r="Q655" s="5" t="s">
        <v>135</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16476</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16084</v>
      </c>
      <c r="B656" s="3" t="s">
        <v>9862</v>
      </c>
      <c r="C656" s="4" t="s">
        <v>9863</v>
      </c>
      <c r="D656" s="4" t="s">
        <v>9864</v>
      </c>
      <c r="E656" s="4" t="s">
        <v>9865</v>
      </c>
      <c r="F656" s="4" t="s">
        <v>9866</v>
      </c>
      <c r="G656" s="4" t="s">
        <v>9924</v>
      </c>
      <c r="H656" s="3" t="s">
        <v>345</v>
      </c>
      <c r="I656" s="4" t="s">
        <v>346</v>
      </c>
      <c r="J656" s="4" t="s">
        <v>347</v>
      </c>
      <c r="K656" s="5" t="s">
        <v>9990</v>
      </c>
      <c r="L656" s="6">
        <v>1</v>
      </c>
      <c r="M656" s="5" t="s">
        <v>125</v>
      </c>
      <c r="N656" s="90" t="s">
        <v>351</v>
      </c>
      <c r="O656" s="4" t="s">
        <v>135</v>
      </c>
      <c r="P656" s="90" t="s">
        <v>497</v>
      </c>
      <c r="Q656" s="4" t="s">
        <v>167</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16085</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90">
        <v>6</v>
      </c>
      <c r="O657" s="5" t="s">
        <v>135</v>
      </c>
      <c r="P657" s="90">
        <v>0</v>
      </c>
      <c r="Q657" s="5" t="s">
        <v>135</v>
      </c>
      <c r="R657" s="90">
        <v>16</v>
      </c>
      <c r="S657" s="4" t="s">
        <v>31</v>
      </c>
      <c r="T657" s="68" t="str">
        <f t="shared" si="10"/>
        <v>16. Paz, justicia e instituciones sólidas</v>
      </c>
      <c r="U657" s="90" t="s">
        <v>349</v>
      </c>
      <c r="V657" s="4" t="s">
        <v>350</v>
      </c>
      <c r="W657" s="90" t="s">
        <v>351</v>
      </c>
      <c r="X657" s="4" t="s">
        <v>352</v>
      </c>
      <c r="Y657" s="90" t="s">
        <v>4738</v>
      </c>
      <c r="Z657" s="4" t="s">
        <v>1789</v>
      </c>
      <c r="AA657" s="54" t="s">
        <v>16500</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16086</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90">
        <v>6</v>
      </c>
      <c r="O658" s="4" t="s">
        <v>135</v>
      </c>
      <c r="P658" s="90">
        <v>3</v>
      </c>
      <c r="Q658" s="4" t="s">
        <v>169</v>
      </c>
      <c r="R658" s="90">
        <v>16</v>
      </c>
      <c r="S658" s="4" t="s">
        <v>31</v>
      </c>
      <c r="T658" s="68" t="str">
        <f t="shared" si="10"/>
        <v>16. Paz, justicia e instituciones sólidas</v>
      </c>
      <c r="U658" s="90" t="s">
        <v>349</v>
      </c>
      <c r="V658" s="4" t="s">
        <v>350</v>
      </c>
      <c r="W658" s="90" t="s">
        <v>351</v>
      </c>
      <c r="X658" s="4" t="s">
        <v>352</v>
      </c>
      <c r="Y658" s="90" t="s">
        <v>4738</v>
      </c>
      <c r="Z658" s="4" t="s">
        <v>1789</v>
      </c>
      <c r="AA658" s="54" t="s">
        <v>16500</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16087</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90">
        <v>6</v>
      </c>
      <c r="O659" s="5" t="s">
        <v>135</v>
      </c>
      <c r="P659" s="90">
        <v>3</v>
      </c>
      <c r="Q659" s="5" t="s">
        <v>169</v>
      </c>
      <c r="R659" s="90">
        <v>16</v>
      </c>
      <c r="S659" s="4" t="s">
        <v>31</v>
      </c>
      <c r="T659" s="68" t="str">
        <f t="shared" si="10"/>
        <v>16. Paz, justicia e instituciones sólidas</v>
      </c>
      <c r="U659" s="90" t="s">
        <v>349</v>
      </c>
      <c r="V659" s="4" t="s">
        <v>350</v>
      </c>
      <c r="W659" s="90" t="s">
        <v>351</v>
      </c>
      <c r="X659" s="4" t="s">
        <v>352</v>
      </c>
      <c r="Y659" s="90" t="s">
        <v>4738</v>
      </c>
      <c r="Z659" s="4" t="s">
        <v>1789</v>
      </c>
      <c r="AA659" s="54" t="s">
        <v>16500</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16088</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90" t="s">
        <v>351</v>
      </c>
      <c r="O660" s="4" t="s">
        <v>135</v>
      </c>
      <c r="P660" s="90" t="s">
        <v>528</v>
      </c>
      <c r="Q660" s="4" t="s">
        <v>169</v>
      </c>
      <c r="R660" s="90" t="s">
        <v>1593</v>
      </c>
      <c r="S660" s="4" t="s">
        <v>286</v>
      </c>
      <c r="T660" s="68" t="str">
        <f t="shared" si="10"/>
        <v xml:space="preserve">10. Reducción de las desigualdades </v>
      </c>
      <c r="U660" s="90" t="s">
        <v>497</v>
      </c>
      <c r="V660" s="4" t="s">
        <v>34</v>
      </c>
      <c r="W660" s="90" t="s">
        <v>498</v>
      </c>
      <c r="X660" s="4" t="s">
        <v>9575</v>
      </c>
      <c r="Y660" s="90" t="s">
        <v>349</v>
      </c>
      <c r="Z660" s="4" t="s">
        <v>9576</v>
      </c>
      <c r="AA660" s="54" t="s">
        <v>16522</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16089</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90" t="s">
        <v>351</v>
      </c>
      <c r="O661" s="5" t="s">
        <v>135</v>
      </c>
      <c r="P661" s="90" t="s">
        <v>528</v>
      </c>
      <c r="Q661" s="5" t="s">
        <v>169</v>
      </c>
      <c r="R661" s="90">
        <v>16</v>
      </c>
      <c r="S661" s="4" t="s">
        <v>31</v>
      </c>
      <c r="T661" s="68" t="str">
        <f t="shared" si="10"/>
        <v>16. Paz, justicia e instituciones sólidas</v>
      </c>
      <c r="U661" s="90" t="s">
        <v>497</v>
      </c>
      <c r="V661" s="4" t="s">
        <v>34</v>
      </c>
      <c r="W661" s="90" t="s">
        <v>3581</v>
      </c>
      <c r="X661" s="4" t="s">
        <v>235</v>
      </c>
      <c r="Y661" s="90" t="s">
        <v>349</v>
      </c>
      <c r="Z661" s="4" t="s">
        <v>236</v>
      </c>
      <c r="AA661" s="54" t="s">
        <v>16475</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16090</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90" t="s">
        <v>351</v>
      </c>
      <c r="O662" s="4" t="s">
        <v>135</v>
      </c>
      <c r="P662" s="90" t="s">
        <v>528</v>
      </c>
      <c r="Q662" s="4" t="s">
        <v>169</v>
      </c>
      <c r="R662" s="90">
        <v>16</v>
      </c>
      <c r="S662" s="4" t="s">
        <v>31</v>
      </c>
      <c r="T662" s="68" t="str">
        <f t="shared" si="10"/>
        <v>16. Paz, justicia e instituciones sólidas</v>
      </c>
      <c r="U662" s="90" t="s">
        <v>497</v>
      </c>
      <c r="V662" s="4" t="s">
        <v>34</v>
      </c>
      <c r="W662" s="90" t="s">
        <v>528</v>
      </c>
      <c r="X662" s="4" t="s">
        <v>37</v>
      </c>
      <c r="Y662" s="90"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16091</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90">
        <v>5</v>
      </c>
      <c r="O663" s="5" t="s">
        <v>134</v>
      </c>
      <c r="P663" s="90">
        <v>0</v>
      </c>
      <c r="Q663" s="5" t="s">
        <v>134</v>
      </c>
      <c r="R663" s="90">
        <v>5</v>
      </c>
      <c r="S663" s="4" t="s">
        <v>268</v>
      </c>
      <c r="T663" s="68" t="str">
        <f t="shared" si="10"/>
        <v xml:space="preserve">5. Igualdad de género </v>
      </c>
      <c r="U663" s="90" t="s">
        <v>497</v>
      </c>
      <c r="V663" s="4" t="s">
        <v>34</v>
      </c>
      <c r="W663" s="90" t="s">
        <v>349</v>
      </c>
      <c r="X663" s="4" t="s">
        <v>269</v>
      </c>
      <c r="Y663" s="90" t="s">
        <v>840</v>
      </c>
      <c r="Z663" s="4" t="s">
        <v>270</v>
      </c>
      <c r="AA663" s="54" t="s">
        <v>16476</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16092</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90">
        <v>6</v>
      </c>
      <c r="O664" s="4" t="s">
        <v>135</v>
      </c>
      <c r="P664" s="90">
        <v>0</v>
      </c>
      <c r="Q664" s="4" t="s">
        <v>135</v>
      </c>
      <c r="R664" s="90">
        <v>10</v>
      </c>
      <c r="S664" s="4" t="s">
        <v>286</v>
      </c>
      <c r="T664" s="68" t="str">
        <f t="shared" si="10"/>
        <v xml:space="preserve">10. Reducción de las desigualdades </v>
      </c>
      <c r="U664" s="90" t="s">
        <v>497</v>
      </c>
      <c r="V664" s="4" t="s">
        <v>34</v>
      </c>
      <c r="W664" s="90" t="s">
        <v>349</v>
      </c>
      <c r="X664" s="4" t="s">
        <v>269</v>
      </c>
      <c r="Y664" s="90" t="s">
        <v>840</v>
      </c>
      <c r="Z664" s="4" t="s">
        <v>270</v>
      </c>
      <c r="AA664" s="54" t="s">
        <v>16476</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16093</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90" t="s">
        <v>351</v>
      </c>
      <c r="O665" s="5" t="s">
        <v>135</v>
      </c>
      <c r="P665" s="90" t="s">
        <v>497</v>
      </c>
      <c r="Q665" s="5" t="s">
        <v>167</v>
      </c>
      <c r="R665" s="90" t="s">
        <v>1593</v>
      </c>
      <c r="S665" s="4" t="s">
        <v>286</v>
      </c>
      <c r="T665" s="68" t="str">
        <f t="shared" si="10"/>
        <v xml:space="preserve">10. Reducción de las desigualdades </v>
      </c>
      <c r="U665" s="90" t="s">
        <v>349</v>
      </c>
      <c r="V665" s="4" t="s">
        <v>350</v>
      </c>
      <c r="W665" s="90" t="s">
        <v>351</v>
      </c>
      <c r="X665" s="4" t="s">
        <v>352</v>
      </c>
      <c r="Y665" s="90"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16094</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90">
        <v>6</v>
      </c>
      <c r="O666" s="4" t="s">
        <v>135</v>
      </c>
      <c r="P666" s="90" t="s">
        <v>872</v>
      </c>
      <c r="Q666" s="4" t="s">
        <v>135</v>
      </c>
      <c r="R666" s="90">
        <v>16</v>
      </c>
      <c r="S666" s="4" t="s">
        <v>31</v>
      </c>
      <c r="T666" s="68" t="str">
        <f t="shared" si="10"/>
        <v>16. Paz, justicia e instituciones sólidas</v>
      </c>
      <c r="U666" s="90" t="s">
        <v>349</v>
      </c>
      <c r="V666" s="4" t="s">
        <v>350</v>
      </c>
      <c r="W666" s="90" t="s">
        <v>351</v>
      </c>
      <c r="X666" s="4" t="s">
        <v>352</v>
      </c>
      <c r="Y666" s="90" t="s">
        <v>4738</v>
      </c>
      <c r="Z666" s="4" t="s">
        <v>1789</v>
      </c>
      <c r="AA666" s="54" t="s">
        <v>16500</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16095</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90">
        <v>6</v>
      </c>
      <c r="O667" s="5" t="s">
        <v>135</v>
      </c>
      <c r="P667" s="90">
        <v>3</v>
      </c>
      <c r="Q667" s="5" t="s">
        <v>169</v>
      </c>
      <c r="R667" s="90">
        <v>16</v>
      </c>
      <c r="S667" s="4" t="s">
        <v>31</v>
      </c>
      <c r="T667" s="68" t="str">
        <f t="shared" si="10"/>
        <v>16. Paz, justicia e instituciones sólidas</v>
      </c>
      <c r="U667" s="90" t="s">
        <v>349</v>
      </c>
      <c r="V667" s="4" t="s">
        <v>350</v>
      </c>
      <c r="W667" s="90" t="s">
        <v>351</v>
      </c>
      <c r="X667" s="4" t="s">
        <v>352</v>
      </c>
      <c r="Y667" s="90" t="s">
        <v>4738</v>
      </c>
      <c r="Z667" s="4" t="s">
        <v>1789</v>
      </c>
      <c r="AA667" s="54" t="s">
        <v>16500</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16096</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90">
        <v>6</v>
      </c>
      <c r="O668" s="4" t="s">
        <v>135</v>
      </c>
      <c r="P668" s="90">
        <v>3</v>
      </c>
      <c r="Q668" s="4" t="s">
        <v>169</v>
      </c>
      <c r="R668" s="90">
        <v>16</v>
      </c>
      <c r="S668" s="4" t="s">
        <v>31</v>
      </c>
      <c r="T668" s="68" t="str">
        <f t="shared" si="10"/>
        <v>16. Paz, justicia e instituciones sólidas</v>
      </c>
      <c r="U668" s="90" t="s">
        <v>349</v>
      </c>
      <c r="V668" s="4" t="s">
        <v>350</v>
      </c>
      <c r="W668" s="90" t="s">
        <v>351</v>
      </c>
      <c r="X668" s="4" t="s">
        <v>352</v>
      </c>
      <c r="Y668" s="90" t="s">
        <v>4738</v>
      </c>
      <c r="Z668" s="4" t="s">
        <v>1789</v>
      </c>
      <c r="AA668" s="54" t="s">
        <v>16500</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16097</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90" t="s">
        <v>351</v>
      </c>
      <c r="O669" s="5" t="s">
        <v>135</v>
      </c>
      <c r="P669" s="90" t="s">
        <v>528</v>
      </c>
      <c r="Q669" s="5" t="s">
        <v>169</v>
      </c>
      <c r="R669" s="90" t="s">
        <v>1593</v>
      </c>
      <c r="S669" s="4" t="s">
        <v>286</v>
      </c>
      <c r="T669" s="68" t="str">
        <f t="shared" si="10"/>
        <v xml:space="preserve">10. Reducción de las desigualdades </v>
      </c>
      <c r="U669" s="90" t="s">
        <v>497</v>
      </c>
      <c r="V669" s="4" t="s">
        <v>34</v>
      </c>
      <c r="W669" s="90" t="s">
        <v>498</v>
      </c>
      <c r="X669" s="4" t="s">
        <v>9575</v>
      </c>
      <c r="Y669" s="90" t="s">
        <v>349</v>
      </c>
      <c r="Z669" s="4" t="s">
        <v>9576</v>
      </c>
      <c r="AA669" s="54" t="s">
        <v>16522</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16098</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90" t="s">
        <v>351</v>
      </c>
      <c r="O670" s="4" t="s">
        <v>135</v>
      </c>
      <c r="P670" s="90" t="s">
        <v>528</v>
      </c>
      <c r="Q670" s="4" t="s">
        <v>169</v>
      </c>
      <c r="R670" s="90">
        <v>16</v>
      </c>
      <c r="S670" s="4" t="s">
        <v>31</v>
      </c>
      <c r="T670" s="68" t="str">
        <f t="shared" si="10"/>
        <v>16. Paz, justicia e instituciones sólidas</v>
      </c>
      <c r="U670" s="90" t="s">
        <v>497</v>
      </c>
      <c r="V670" s="4" t="s">
        <v>34</v>
      </c>
      <c r="W670" s="90" t="s">
        <v>3581</v>
      </c>
      <c r="X670" s="4" t="s">
        <v>235</v>
      </c>
      <c r="Y670" s="90" t="s">
        <v>349</v>
      </c>
      <c r="Z670" s="4" t="s">
        <v>236</v>
      </c>
      <c r="AA670" s="54" t="s">
        <v>16475</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16099</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90" t="s">
        <v>351</v>
      </c>
      <c r="O671" s="5" t="s">
        <v>135</v>
      </c>
      <c r="P671" s="90" t="s">
        <v>528</v>
      </c>
      <c r="Q671" s="5" t="s">
        <v>169</v>
      </c>
      <c r="R671" s="90">
        <v>16</v>
      </c>
      <c r="S671" s="4" t="s">
        <v>31</v>
      </c>
      <c r="T671" s="68" t="str">
        <f t="shared" si="10"/>
        <v>16. Paz, justicia e instituciones sólidas</v>
      </c>
      <c r="U671" s="90" t="s">
        <v>497</v>
      </c>
      <c r="V671" s="4" t="s">
        <v>34</v>
      </c>
      <c r="W671" s="90" t="s">
        <v>528</v>
      </c>
      <c r="X671" s="4" t="s">
        <v>37</v>
      </c>
      <c r="Y671" s="90"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16100</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90">
        <v>5</v>
      </c>
      <c r="O672" s="4" t="s">
        <v>134</v>
      </c>
      <c r="P672" s="90">
        <v>0</v>
      </c>
      <c r="Q672" s="4" t="s">
        <v>134</v>
      </c>
      <c r="R672" s="90">
        <v>5</v>
      </c>
      <c r="S672" s="4" t="s">
        <v>268</v>
      </c>
      <c r="T672" s="68" t="str">
        <f t="shared" si="10"/>
        <v xml:space="preserve">5. Igualdad de género </v>
      </c>
      <c r="U672" s="90" t="s">
        <v>497</v>
      </c>
      <c r="V672" s="4" t="s">
        <v>34</v>
      </c>
      <c r="W672" s="90" t="s">
        <v>349</v>
      </c>
      <c r="X672" s="4" t="s">
        <v>269</v>
      </c>
      <c r="Y672" s="90" t="s">
        <v>840</v>
      </c>
      <c r="Z672" s="4" t="s">
        <v>270</v>
      </c>
      <c r="AA672" s="54" t="s">
        <v>16476</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16101</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90">
        <v>6</v>
      </c>
      <c r="O673" s="5" t="s">
        <v>135</v>
      </c>
      <c r="P673" s="90">
        <v>0</v>
      </c>
      <c r="Q673" s="5" t="s">
        <v>135</v>
      </c>
      <c r="R673" s="90">
        <v>10</v>
      </c>
      <c r="S673" s="4" t="s">
        <v>286</v>
      </c>
      <c r="T673" s="68" t="str">
        <f t="shared" si="10"/>
        <v xml:space="preserve">10. Reducción de las desigualdades </v>
      </c>
      <c r="U673" s="90" t="s">
        <v>497</v>
      </c>
      <c r="V673" s="4" t="s">
        <v>34</v>
      </c>
      <c r="W673" s="90" t="s">
        <v>349</v>
      </c>
      <c r="X673" s="4" t="s">
        <v>269</v>
      </c>
      <c r="Y673" s="90" t="s">
        <v>840</v>
      </c>
      <c r="Z673" s="4" t="s">
        <v>270</v>
      </c>
      <c r="AA673" s="54" t="s">
        <v>16476</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16102</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90" t="s">
        <v>351</v>
      </c>
      <c r="O674" s="4" t="s">
        <v>135</v>
      </c>
      <c r="P674" s="90" t="s">
        <v>497</v>
      </c>
      <c r="Q674" s="4" t="s">
        <v>167</v>
      </c>
      <c r="R674" s="90" t="s">
        <v>1593</v>
      </c>
      <c r="S674" s="4" t="s">
        <v>286</v>
      </c>
      <c r="T674" s="68" t="str">
        <f t="shared" si="10"/>
        <v xml:space="preserve">10. Reducción de las desigualdades </v>
      </c>
      <c r="U674" s="90" t="s">
        <v>349</v>
      </c>
      <c r="V674" s="4" t="s">
        <v>350</v>
      </c>
      <c r="W674" s="90" t="s">
        <v>351</v>
      </c>
      <c r="X674" s="4" t="s">
        <v>352</v>
      </c>
      <c r="Y674" s="90"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16103</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90" t="s">
        <v>497</v>
      </c>
      <c r="O675" s="5" t="s">
        <v>137</v>
      </c>
      <c r="P675" s="90" t="s">
        <v>840</v>
      </c>
      <c r="Q675" s="5" t="s">
        <v>10206</v>
      </c>
      <c r="R675" s="90">
        <v>9</v>
      </c>
      <c r="S675" s="4" t="s">
        <v>7878</v>
      </c>
      <c r="T675" s="68" t="str">
        <f t="shared" si="10"/>
        <v>9. Industria, innovación e infraestructuras</v>
      </c>
      <c r="U675" s="90" t="s">
        <v>528</v>
      </c>
      <c r="V675" s="4" t="s">
        <v>578</v>
      </c>
      <c r="W675" s="90" t="s">
        <v>4738</v>
      </c>
      <c r="X675" s="4" t="s">
        <v>6732</v>
      </c>
      <c r="Y675" s="90" t="s">
        <v>349</v>
      </c>
      <c r="Z675" s="4" t="s">
        <v>10207</v>
      </c>
      <c r="AA675" s="54" t="s">
        <v>16524</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16104</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90" t="s">
        <v>497</v>
      </c>
      <c r="O676" s="4" t="s">
        <v>137</v>
      </c>
      <c r="P676" s="90" t="s">
        <v>3581</v>
      </c>
      <c r="Q676" s="4" t="s">
        <v>179</v>
      </c>
      <c r="R676" s="90" t="s">
        <v>1593</v>
      </c>
      <c r="S676" s="4" t="s">
        <v>286</v>
      </c>
      <c r="T676" s="68" t="str">
        <f t="shared" si="10"/>
        <v xml:space="preserve">10. Reducción de las desigualdades </v>
      </c>
      <c r="U676" s="90" t="s">
        <v>497</v>
      </c>
      <c r="V676" s="4" t="s">
        <v>34</v>
      </c>
      <c r="W676" s="90" t="s">
        <v>498</v>
      </c>
      <c r="X676" s="4" t="s">
        <v>9575</v>
      </c>
      <c r="Y676" s="90" t="s">
        <v>349</v>
      </c>
      <c r="Z676" s="4" t="s">
        <v>9576</v>
      </c>
      <c r="AA676" s="54" t="s">
        <v>16522</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16105</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90" t="s">
        <v>349</v>
      </c>
      <c r="O677" s="5" t="s">
        <v>25</v>
      </c>
      <c r="P677" s="90" t="s">
        <v>497</v>
      </c>
      <c r="Q677" s="5" t="s">
        <v>28</v>
      </c>
      <c r="R677" s="90">
        <v>16</v>
      </c>
      <c r="S677" s="4" t="s">
        <v>31</v>
      </c>
      <c r="T677" s="68" t="str">
        <f t="shared" si="10"/>
        <v>16. Paz, justicia e instituciones sólidas</v>
      </c>
      <c r="U677" s="90" t="s">
        <v>497</v>
      </c>
      <c r="V677" s="4" t="s">
        <v>34</v>
      </c>
      <c r="W677" s="90" t="s">
        <v>3581</v>
      </c>
      <c r="X677" s="4" t="s">
        <v>235</v>
      </c>
      <c r="Y677" s="90" t="s">
        <v>349</v>
      </c>
      <c r="Z677" s="4" t="s">
        <v>236</v>
      </c>
      <c r="AA677" s="54" t="s">
        <v>16475</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16106</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90" t="s">
        <v>497</v>
      </c>
      <c r="O678" s="4" t="s">
        <v>137</v>
      </c>
      <c r="P678" s="90" t="s">
        <v>528</v>
      </c>
      <c r="Q678" s="4" t="s">
        <v>175</v>
      </c>
      <c r="R678" s="90">
        <v>16</v>
      </c>
      <c r="S678" s="4" t="s">
        <v>31</v>
      </c>
      <c r="T678" s="68" t="str">
        <f t="shared" si="10"/>
        <v>16. Paz, justicia e instituciones sólidas</v>
      </c>
      <c r="U678" s="90" t="s">
        <v>497</v>
      </c>
      <c r="V678" s="4" t="s">
        <v>34</v>
      </c>
      <c r="W678" s="90" t="s">
        <v>528</v>
      </c>
      <c r="X678" s="4" t="s">
        <v>37</v>
      </c>
      <c r="Y678" s="90"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16107</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90" t="s">
        <v>497</v>
      </c>
      <c r="O679" s="5" t="s">
        <v>137</v>
      </c>
      <c r="P679" s="90" t="s">
        <v>3581</v>
      </c>
      <c r="Q679" s="5" t="s">
        <v>179</v>
      </c>
      <c r="R679" s="90">
        <v>5</v>
      </c>
      <c r="S679" s="4" t="s">
        <v>268</v>
      </c>
      <c r="T679" s="68" t="str">
        <f t="shared" si="10"/>
        <v xml:space="preserve">5. Igualdad de género </v>
      </c>
      <c r="U679" s="90" t="s">
        <v>497</v>
      </c>
      <c r="V679" s="4" t="s">
        <v>34</v>
      </c>
      <c r="W679" s="90" t="s">
        <v>349</v>
      </c>
      <c r="X679" s="4" t="s">
        <v>269</v>
      </c>
      <c r="Y679" s="90" t="s">
        <v>840</v>
      </c>
      <c r="Z679" s="4" t="s">
        <v>270</v>
      </c>
      <c r="AA679" s="54" t="s">
        <v>16476</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16108</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90" t="s">
        <v>497</v>
      </c>
      <c r="O680" s="4" t="s">
        <v>137</v>
      </c>
      <c r="P680" s="90" t="s">
        <v>3581</v>
      </c>
      <c r="Q680" s="4" t="s">
        <v>179</v>
      </c>
      <c r="R680" s="90">
        <v>10</v>
      </c>
      <c r="S680" s="4" t="s">
        <v>286</v>
      </c>
      <c r="T680" s="68" t="str">
        <f t="shared" si="10"/>
        <v xml:space="preserve">10. Reducción de las desigualdades </v>
      </c>
      <c r="U680" s="90" t="s">
        <v>497</v>
      </c>
      <c r="V680" s="4" t="s">
        <v>34</v>
      </c>
      <c r="W680" s="90" t="s">
        <v>349</v>
      </c>
      <c r="X680" s="4" t="s">
        <v>269</v>
      </c>
      <c r="Y680" s="90" t="s">
        <v>840</v>
      </c>
      <c r="Z680" s="4" t="s">
        <v>270</v>
      </c>
      <c r="AA680" s="54" t="s">
        <v>16476</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16109</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90" t="s">
        <v>497</v>
      </c>
      <c r="O681" s="5" t="s">
        <v>137</v>
      </c>
      <c r="P681" s="90" t="s">
        <v>3581</v>
      </c>
      <c r="Q681" s="5" t="s">
        <v>179</v>
      </c>
      <c r="R681" s="90" t="s">
        <v>1593</v>
      </c>
      <c r="S681" s="4" t="s">
        <v>286</v>
      </c>
      <c r="T681" s="68" t="str">
        <f t="shared" si="10"/>
        <v xml:space="preserve">10. Reducción de las desigualdades </v>
      </c>
      <c r="U681" s="90" t="s">
        <v>349</v>
      </c>
      <c r="V681" s="4" t="s">
        <v>350</v>
      </c>
      <c r="W681" s="90" t="s">
        <v>351</v>
      </c>
      <c r="X681" s="4" t="s">
        <v>352</v>
      </c>
      <c r="Y681" s="90"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16110</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90" t="s">
        <v>497</v>
      </c>
      <c r="O682" s="4" t="s">
        <v>137</v>
      </c>
      <c r="P682" s="90" t="s">
        <v>3581</v>
      </c>
      <c r="Q682" s="4" t="s">
        <v>179</v>
      </c>
      <c r="R682" s="90" t="s">
        <v>1593</v>
      </c>
      <c r="S682" s="4" t="s">
        <v>286</v>
      </c>
      <c r="T682" s="68" t="str">
        <f t="shared" si="10"/>
        <v xml:space="preserve">10. Reducción de las desigualdades </v>
      </c>
      <c r="U682" s="90" t="s">
        <v>497</v>
      </c>
      <c r="V682" s="4" t="s">
        <v>34</v>
      </c>
      <c r="W682" s="90" t="s">
        <v>498</v>
      </c>
      <c r="X682" s="4" t="s">
        <v>9575</v>
      </c>
      <c r="Y682" s="90" t="s">
        <v>349</v>
      </c>
      <c r="Z682" s="4" t="s">
        <v>9576</v>
      </c>
      <c r="AA682" s="54" t="s">
        <v>16522</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16111</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90" t="s">
        <v>349</v>
      </c>
      <c r="O683" s="5" t="s">
        <v>25</v>
      </c>
      <c r="P683" s="90" t="s">
        <v>497</v>
      </c>
      <c r="Q683" s="5" t="s">
        <v>28</v>
      </c>
      <c r="R683" s="90">
        <v>16</v>
      </c>
      <c r="S683" s="4" t="s">
        <v>31</v>
      </c>
      <c r="T683" s="68" t="str">
        <f t="shared" si="10"/>
        <v>16. Paz, justicia e instituciones sólidas</v>
      </c>
      <c r="U683" s="90" t="s">
        <v>497</v>
      </c>
      <c r="V683" s="4" t="s">
        <v>34</v>
      </c>
      <c r="W683" s="90" t="s">
        <v>3581</v>
      </c>
      <c r="X683" s="4" t="s">
        <v>235</v>
      </c>
      <c r="Y683" s="90" t="s">
        <v>349</v>
      </c>
      <c r="Z683" s="4" t="s">
        <v>236</v>
      </c>
      <c r="AA683" s="54" t="s">
        <v>16475</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16112</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90" t="s">
        <v>497</v>
      </c>
      <c r="O684" s="4" t="s">
        <v>137</v>
      </c>
      <c r="P684" s="90" t="s">
        <v>528</v>
      </c>
      <c r="Q684" s="4" t="s">
        <v>175</v>
      </c>
      <c r="R684" s="90">
        <v>16</v>
      </c>
      <c r="S684" s="4" t="s">
        <v>31</v>
      </c>
      <c r="T684" s="68" t="str">
        <f t="shared" si="10"/>
        <v>16. Paz, justicia e instituciones sólidas</v>
      </c>
      <c r="U684" s="90" t="s">
        <v>497</v>
      </c>
      <c r="V684" s="4" t="s">
        <v>34</v>
      </c>
      <c r="W684" s="90" t="s">
        <v>528</v>
      </c>
      <c r="X684" s="4" t="s">
        <v>37</v>
      </c>
      <c r="Y684" s="90"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16113</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90" t="s">
        <v>497</v>
      </c>
      <c r="O685" s="5" t="s">
        <v>137</v>
      </c>
      <c r="P685" s="90" t="s">
        <v>3581</v>
      </c>
      <c r="Q685" s="5" t="s">
        <v>179</v>
      </c>
      <c r="R685" s="90">
        <v>5</v>
      </c>
      <c r="S685" s="4" t="s">
        <v>268</v>
      </c>
      <c r="T685" s="68" t="str">
        <f t="shared" si="10"/>
        <v xml:space="preserve">5. Igualdad de género </v>
      </c>
      <c r="U685" s="90" t="s">
        <v>497</v>
      </c>
      <c r="V685" s="4" t="s">
        <v>34</v>
      </c>
      <c r="W685" s="90" t="s">
        <v>349</v>
      </c>
      <c r="X685" s="4" t="s">
        <v>269</v>
      </c>
      <c r="Y685" s="90" t="s">
        <v>840</v>
      </c>
      <c r="Z685" s="4" t="s">
        <v>270</v>
      </c>
      <c r="AA685" s="54" t="s">
        <v>16476</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16114</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90" t="s">
        <v>497</v>
      </c>
      <c r="O686" s="4" t="s">
        <v>137</v>
      </c>
      <c r="P686" s="90" t="s">
        <v>3581</v>
      </c>
      <c r="Q686" s="4" t="s">
        <v>179</v>
      </c>
      <c r="R686" s="90">
        <v>10</v>
      </c>
      <c r="S686" s="4" t="s">
        <v>286</v>
      </c>
      <c r="T686" s="68" t="str">
        <f t="shared" si="10"/>
        <v xml:space="preserve">10. Reducción de las desigualdades </v>
      </c>
      <c r="U686" s="90" t="s">
        <v>497</v>
      </c>
      <c r="V686" s="4" t="s">
        <v>34</v>
      </c>
      <c r="W686" s="90" t="s">
        <v>349</v>
      </c>
      <c r="X686" s="4" t="s">
        <v>269</v>
      </c>
      <c r="Y686" s="90" t="s">
        <v>840</v>
      </c>
      <c r="Z686" s="4" t="s">
        <v>270</v>
      </c>
      <c r="AA686" s="54" t="s">
        <v>16476</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16115</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349</v>
      </c>
      <c r="V687" s="4" t="s">
        <v>350</v>
      </c>
      <c r="W687" s="90" t="s">
        <v>351</v>
      </c>
      <c r="X687" s="4" t="s">
        <v>352</v>
      </c>
      <c r="Y687" s="90"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16116</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90">
        <v>2</v>
      </c>
      <c r="O688" s="5" t="s">
        <v>25</v>
      </c>
      <c r="P688" s="90">
        <v>1</v>
      </c>
      <c r="Q688" s="5" t="s">
        <v>28</v>
      </c>
      <c r="R688" s="90" t="s">
        <v>6185</v>
      </c>
      <c r="S688" s="4" t="s">
        <v>631</v>
      </c>
      <c r="T688" s="68" t="str">
        <f t="shared" si="10"/>
        <v>11. Ciudades y comunidades sostenibles</v>
      </c>
      <c r="U688" s="90" t="s">
        <v>349</v>
      </c>
      <c r="V688" s="4" t="s">
        <v>350</v>
      </c>
      <c r="W688" s="90" t="s">
        <v>349</v>
      </c>
      <c r="X688" s="4" t="s">
        <v>783</v>
      </c>
      <c r="Y688" s="90" t="s">
        <v>497</v>
      </c>
      <c r="Z688" s="4" t="s">
        <v>784</v>
      </c>
      <c r="AA688" s="54" t="s">
        <v>16482</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16117</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90">
        <v>2</v>
      </c>
      <c r="O689" s="5" t="s">
        <v>25</v>
      </c>
      <c r="P689" s="90">
        <v>1</v>
      </c>
      <c r="Q689" s="5" t="s">
        <v>28</v>
      </c>
      <c r="R689" s="90" t="s">
        <v>6185</v>
      </c>
      <c r="S689" s="4" t="s">
        <v>631</v>
      </c>
      <c r="T689" s="68" t="str">
        <f t="shared" si="10"/>
        <v>11. Ciudades y comunidades sostenibles</v>
      </c>
      <c r="U689" s="90" t="s">
        <v>528</v>
      </c>
      <c r="V689" s="4" t="s">
        <v>578</v>
      </c>
      <c r="W689" s="90" t="s">
        <v>497</v>
      </c>
      <c r="X689" s="4" t="s">
        <v>579</v>
      </c>
      <c r="Y689" s="90" t="s">
        <v>497</v>
      </c>
      <c r="Z689" s="4" t="s">
        <v>580</v>
      </c>
      <c r="AA689" s="54" t="s">
        <v>16480</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16118</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90" t="s">
        <v>497</v>
      </c>
      <c r="O690" s="4" t="s">
        <v>137</v>
      </c>
      <c r="P690" s="90" t="s">
        <v>3581</v>
      </c>
      <c r="Q690" s="4" t="s">
        <v>179</v>
      </c>
      <c r="R690" s="90" t="s">
        <v>1593</v>
      </c>
      <c r="S690" s="4" t="s">
        <v>286</v>
      </c>
      <c r="T690" s="68" t="str">
        <f t="shared" si="10"/>
        <v xml:space="preserve">10. Reducción de las desigualdades </v>
      </c>
      <c r="U690" s="90" t="s">
        <v>497</v>
      </c>
      <c r="V690" s="4" t="s">
        <v>34</v>
      </c>
      <c r="W690" s="90" t="s">
        <v>498</v>
      </c>
      <c r="X690" s="4" t="s">
        <v>9575</v>
      </c>
      <c r="Y690" s="90" t="s">
        <v>349</v>
      </c>
      <c r="Z690" s="4" t="s">
        <v>9576</v>
      </c>
      <c r="AA690" s="54" t="s">
        <v>16522</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16119</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90" t="s">
        <v>349</v>
      </c>
      <c r="O691" s="5" t="s">
        <v>25</v>
      </c>
      <c r="P691" s="90" t="s">
        <v>497</v>
      </c>
      <c r="Q691" s="5" t="s">
        <v>28</v>
      </c>
      <c r="R691" s="90">
        <v>16</v>
      </c>
      <c r="S691" s="4" t="s">
        <v>31</v>
      </c>
      <c r="T691" s="68" t="str">
        <f t="shared" si="10"/>
        <v>16. Paz, justicia e instituciones sólidas</v>
      </c>
      <c r="U691" s="90" t="s">
        <v>497</v>
      </c>
      <c r="V691" s="4" t="s">
        <v>34</v>
      </c>
      <c r="W691" s="90" t="s">
        <v>3581</v>
      </c>
      <c r="X691" s="4" t="s">
        <v>235</v>
      </c>
      <c r="Y691" s="90" t="s">
        <v>349</v>
      </c>
      <c r="Z691" s="4" t="s">
        <v>236</v>
      </c>
      <c r="AA691" s="54" t="s">
        <v>16475</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16120</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90" t="s">
        <v>497</v>
      </c>
      <c r="O692" s="4" t="s">
        <v>137</v>
      </c>
      <c r="P692" s="90" t="s">
        <v>528</v>
      </c>
      <c r="Q692" s="4" t="s">
        <v>175</v>
      </c>
      <c r="R692" s="90">
        <v>16</v>
      </c>
      <c r="S692" s="4" t="s">
        <v>31</v>
      </c>
      <c r="T692" s="68" t="str">
        <f t="shared" si="10"/>
        <v>16. Paz, justicia e instituciones sólidas</v>
      </c>
      <c r="U692" s="90" t="s">
        <v>497</v>
      </c>
      <c r="V692" s="4" t="s">
        <v>34</v>
      </c>
      <c r="W692" s="90" t="s">
        <v>528</v>
      </c>
      <c r="X692" s="4" t="s">
        <v>37</v>
      </c>
      <c r="Y692" s="90"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16121</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90" t="s">
        <v>497</v>
      </c>
      <c r="O693" s="5" t="s">
        <v>137</v>
      </c>
      <c r="P693" s="90" t="s">
        <v>3581</v>
      </c>
      <c r="Q693" s="5" t="s">
        <v>179</v>
      </c>
      <c r="R693" s="90">
        <v>5</v>
      </c>
      <c r="S693" s="4" t="s">
        <v>268</v>
      </c>
      <c r="T693" s="68" t="str">
        <f t="shared" si="10"/>
        <v xml:space="preserve">5. Igualdad de género </v>
      </c>
      <c r="U693" s="90" t="s">
        <v>497</v>
      </c>
      <c r="V693" s="4" t="s">
        <v>34</v>
      </c>
      <c r="W693" s="90" t="s">
        <v>349</v>
      </c>
      <c r="X693" s="4" t="s">
        <v>269</v>
      </c>
      <c r="Y693" s="90" t="s">
        <v>840</v>
      </c>
      <c r="Z693" s="4" t="s">
        <v>270</v>
      </c>
      <c r="AA693" s="54" t="s">
        <v>16476</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16122</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90" t="s">
        <v>497</v>
      </c>
      <c r="O694" s="4" t="s">
        <v>137</v>
      </c>
      <c r="P694" s="90" t="s">
        <v>3581</v>
      </c>
      <c r="Q694" s="4" t="s">
        <v>179</v>
      </c>
      <c r="R694" s="90">
        <v>10</v>
      </c>
      <c r="S694" s="4" t="s">
        <v>286</v>
      </c>
      <c r="T694" s="68" t="str">
        <f t="shared" si="10"/>
        <v xml:space="preserve">10. Reducción de las desigualdades </v>
      </c>
      <c r="U694" s="90" t="s">
        <v>497</v>
      </c>
      <c r="V694" s="4" t="s">
        <v>34</v>
      </c>
      <c r="W694" s="90" t="s">
        <v>349</v>
      </c>
      <c r="X694" s="4" t="s">
        <v>269</v>
      </c>
      <c r="Y694" s="90" t="s">
        <v>840</v>
      </c>
      <c r="Z694" s="4" t="s">
        <v>270</v>
      </c>
      <c r="AA694" s="54" t="s">
        <v>16476</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16123</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90">
        <v>1</v>
      </c>
      <c r="O695" s="5" t="s">
        <v>137</v>
      </c>
      <c r="P695" s="90" t="s">
        <v>3581</v>
      </c>
      <c r="Q695" s="5" t="s">
        <v>179</v>
      </c>
      <c r="R695" s="90" t="s">
        <v>1593</v>
      </c>
      <c r="S695" s="4" t="s">
        <v>286</v>
      </c>
      <c r="T695" s="68" t="str">
        <f t="shared" si="10"/>
        <v xml:space="preserve">10. Reducción de las desigualdades </v>
      </c>
      <c r="U695" s="90" t="s">
        <v>349</v>
      </c>
      <c r="V695" s="4" t="s">
        <v>350</v>
      </c>
      <c r="W695" s="90" t="s">
        <v>351</v>
      </c>
      <c r="X695" s="4" t="s">
        <v>352</v>
      </c>
      <c r="Y695" s="90"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16124</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90">
        <v>1</v>
      </c>
      <c r="O696" s="4" t="s">
        <v>137</v>
      </c>
      <c r="P696" s="90" t="s">
        <v>498</v>
      </c>
      <c r="Q696" s="4" t="s">
        <v>177</v>
      </c>
      <c r="R696" s="90" t="s">
        <v>6185</v>
      </c>
      <c r="S696" s="4" t="s">
        <v>631</v>
      </c>
      <c r="T696" s="68" t="str">
        <f t="shared" si="10"/>
        <v>11. Ciudades y comunidades sostenibles</v>
      </c>
      <c r="U696" s="90" t="s">
        <v>497</v>
      </c>
      <c r="V696" s="4" t="s">
        <v>34</v>
      </c>
      <c r="W696" s="90" t="s">
        <v>528</v>
      </c>
      <c r="X696" s="4" t="s">
        <v>37</v>
      </c>
      <c r="Y696" s="90" t="s">
        <v>528</v>
      </c>
      <c r="Z696" s="4" t="s">
        <v>7190</v>
      </c>
      <c r="AA696" s="54" t="s">
        <v>16513</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16125</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90" t="s">
        <v>497</v>
      </c>
      <c r="O697" s="5" t="s">
        <v>137</v>
      </c>
      <c r="P697" s="90" t="s">
        <v>498</v>
      </c>
      <c r="Q697" s="5" t="s">
        <v>177</v>
      </c>
      <c r="R697" s="90" t="s">
        <v>1593</v>
      </c>
      <c r="S697" s="4" t="s">
        <v>286</v>
      </c>
      <c r="T697" s="68" t="str">
        <f t="shared" si="10"/>
        <v xml:space="preserve">10. Reducción de las desigualdades </v>
      </c>
      <c r="U697" s="90" t="s">
        <v>528</v>
      </c>
      <c r="V697" s="4" t="s">
        <v>578</v>
      </c>
      <c r="W697" s="90" t="s">
        <v>3581</v>
      </c>
      <c r="X697" s="4" t="s">
        <v>4290</v>
      </c>
      <c r="Y697" s="90" t="s">
        <v>497</v>
      </c>
      <c r="Z697" s="4" t="s">
        <v>4290</v>
      </c>
      <c r="AA697" s="54" t="s">
        <v>16506</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16126</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90">
        <v>1</v>
      </c>
      <c r="O698" s="4" t="s">
        <v>137</v>
      </c>
      <c r="P698" s="90" t="s">
        <v>3581</v>
      </c>
      <c r="Q698" s="4" t="s">
        <v>179</v>
      </c>
      <c r="R698" s="90">
        <v>16</v>
      </c>
      <c r="S698" s="4" t="s">
        <v>31</v>
      </c>
      <c r="T698" s="68" t="str">
        <f t="shared" si="10"/>
        <v>16. Paz, justicia e instituciones sólidas</v>
      </c>
      <c r="U698" s="90" t="s">
        <v>497</v>
      </c>
      <c r="V698" s="4" t="s">
        <v>34</v>
      </c>
      <c r="W698" s="90" t="s">
        <v>3581</v>
      </c>
      <c r="X698" s="4" t="s">
        <v>235</v>
      </c>
      <c r="Y698" s="90" t="s">
        <v>349</v>
      </c>
      <c r="Z698" s="4" t="s">
        <v>236</v>
      </c>
      <c r="AA698" s="54" t="s">
        <v>16475</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16127</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90">
        <v>1</v>
      </c>
      <c r="O699" s="5" t="s">
        <v>137</v>
      </c>
      <c r="P699" s="90" t="s">
        <v>3581</v>
      </c>
      <c r="Q699" s="5" t="s">
        <v>179</v>
      </c>
      <c r="R699" s="90">
        <v>16</v>
      </c>
      <c r="S699" s="4" t="s">
        <v>31</v>
      </c>
      <c r="T699" s="68" t="str">
        <f t="shared" si="10"/>
        <v>16. Paz, justicia e instituciones sólidas</v>
      </c>
      <c r="U699" s="90" t="s">
        <v>497</v>
      </c>
      <c r="V699" s="4" t="s">
        <v>34</v>
      </c>
      <c r="W699" s="90" t="s">
        <v>528</v>
      </c>
      <c r="X699" s="4" t="s">
        <v>37</v>
      </c>
      <c r="Y699" s="90"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16128</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90">
        <v>1</v>
      </c>
      <c r="O700" s="4" t="s">
        <v>137</v>
      </c>
      <c r="P700" s="90" t="s">
        <v>3581</v>
      </c>
      <c r="Q700" s="4" t="s">
        <v>179</v>
      </c>
      <c r="R700" s="90">
        <v>5</v>
      </c>
      <c r="S700" s="4" t="s">
        <v>268</v>
      </c>
      <c r="T700" s="68" t="str">
        <f t="shared" si="10"/>
        <v xml:space="preserve">5. Igualdad de género </v>
      </c>
      <c r="U700" s="90" t="s">
        <v>497</v>
      </c>
      <c r="V700" s="4" t="s">
        <v>34</v>
      </c>
      <c r="W700" s="90" t="s">
        <v>349</v>
      </c>
      <c r="X700" s="4" t="s">
        <v>269</v>
      </c>
      <c r="Y700" s="90" t="s">
        <v>840</v>
      </c>
      <c r="Z700" s="4" t="s">
        <v>270</v>
      </c>
      <c r="AA700" s="54" t="s">
        <v>16476</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16129</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90">
        <v>1</v>
      </c>
      <c r="O701" s="5" t="s">
        <v>137</v>
      </c>
      <c r="P701" s="90" t="s">
        <v>3581</v>
      </c>
      <c r="Q701" s="5" t="s">
        <v>179</v>
      </c>
      <c r="R701" s="90">
        <v>10</v>
      </c>
      <c r="S701" s="4" t="s">
        <v>286</v>
      </c>
      <c r="T701" s="68" t="str">
        <f t="shared" si="10"/>
        <v xml:space="preserve">10. Reducción de las desigualdades </v>
      </c>
      <c r="U701" s="90" t="s">
        <v>497</v>
      </c>
      <c r="V701" s="4" t="s">
        <v>34</v>
      </c>
      <c r="W701" s="90" t="s">
        <v>349</v>
      </c>
      <c r="X701" s="4" t="s">
        <v>269</v>
      </c>
      <c r="Y701" s="90" t="s">
        <v>840</v>
      </c>
      <c r="Z701" s="4" t="s">
        <v>270</v>
      </c>
      <c r="AA701" s="54" t="s">
        <v>16476</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16130</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90">
        <v>1</v>
      </c>
      <c r="O702" s="4" t="s">
        <v>137</v>
      </c>
      <c r="P702" s="90" t="s">
        <v>3581</v>
      </c>
      <c r="Q702" s="4" t="s">
        <v>179</v>
      </c>
      <c r="R702" s="90" t="s">
        <v>1593</v>
      </c>
      <c r="S702" s="4" t="s">
        <v>286</v>
      </c>
      <c r="T702" s="68" t="str">
        <f t="shared" si="10"/>
        <v xml:space="preserve">10. Reducción de las desigualdades </v>
      </c>
      <c r="U702" s="90" t="s">
        <v>349</v>
      </c>
      <c r="V702" s="4" t="s">
        <v>350</v>
      </c>
      <c r="W702" s="90" t="s">
        <v>351</v>
      </c>
      <c r="X702" s="4" t="s">
        <v>352</v>
      </c>
      <c r="Y702" s="90"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16131</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90">
        <v>1</v>
      </c>
      <c r="O703" s="5" t="s">
        <v>137</v>
      </c>
      <c r="P703" s="90" t="s">
        <v>349</v>
      </c>
      <c r="Q703" s="5" t="s">
        <v>174</v>
      </c>
      <c r="R703" s="90" t="s">
        <v>10550</v>
      </c>
      <c r="S703" s="4" t="s">
        <v>31</v>
      </c>
      <c r="T703" s="68" t="str">
        <f t="shared" si="10"/>
        <v>16. Paz, justicia e instituciones sólidas</v>
      </c>
      <c r="U703" s="90" t="s">
        <v>497</v>
      </c>
      <c r="V703" s="4" t="s">
        <v>34</v>
      </c>
      <c r="W703" s="90" t="s">
        <v>498</v>
      </c>
      <c r="X703" s="4" t="s">
        <v>9575</v>
      </c>
      <c r="Y703" s="90" t="s">
        <v>349</v>
      </c>
      <c r="Z703" s="4" t="s">
        <v>9576</v>
      </c>
      <c r="AA703" s="54" t="s">
        <v>16522</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16132</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90" t="s">
        <v>349</v>
      </c>
      <c r="O704" s="4" t="s">
        <v>25</v>
      </c>
      <c r="P704" s="90" t="s">
        <v>497</v>
      </c>
      <c r="Q704" s="4" t="s">
        <v>28</v>
      </c>
      <c r="R704" s="90" t="s">
        <v>1593</v>
      </c>
      <c r="S704" s="4" t="s">
        <v>286</v>
      </c>
      <c r="T704" s="68" t="str">
        <f t="shared" si="10"/>
        <v xml:space="preserve">10. Reducción de las desigualdades </v>
      </c>
      <c r="U704" s="90" t="s">
        <v>497</v>
      </c>
      <c r="V704" s="4" t="s">
        <v>34</v>
      </c>
      <c r="W704" s="90" t="s">
        <v>498</v>
      </c>
      <c r="X704" s="4" t="s">
        <v>9575</v>
      </c>
      <c r="Y704" s="90" t="s">
        <v>349</v>
      </c>
      <c r="Z704" s="4" t="s">
        <v>9576</v>
      </c>
      <c r="AA704" s="54" t="s">
        <v>16522</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16133</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90">
        <v>1</v>
      </c>
      <c r="O705" s="5" t="s">
        <v>137</v>
      </c>
      <c r="P705" s="90" t="s">
        <v>3581</v>
      </c>
      <c r="Q705" s="5" t="s">
        <v>179</v>
      </c>
      <c r="R705" s="90">
        <v>16</v>
      </c>
      <c r="S705" s="4" t="s">
        <v>31</v>
      </c>
      <c r="T705" s="68" t="str">
        <f t="shared" si="10"/>
        <v>16. Paz, justicia e instituciones sólidas</v>
      </c>
      <c r="U705" s="90" t="s">
        <v>497</v>
      </c>
      <c r="V705" s="4" t="s">
        <v>34</v>
      </c>
      <c r="W705" s="90" t="s">
        <v>3581</v>
      </c>
      <c r="X705" s="4" t="s">
        <v>235</v>
      </c>
      <c r="Y705" s="90" t="s">
        <v>349</v>
      </c>
      <c r="Z705" s="4" t="s">
        <v>236</v>
      </c>
      <c r="AA705" s="54" t="s">
        <v>16475</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16134</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90">
        <v>1</v>
      </c>
      <c r="O706" s="4" t="s">
        <v>137</v>
      </c>
      <c r="P706" s="90" t="s">
        <v>3581</v>
      </c>
      <c r="Q706" s="4" t="s">
        <v>179</v>
      </c>
      <c r="R706" s="90">
        <v>16</v>
      </c>
      <c r="S706" s="4" t="s">
        <v>31</v>
      </c>
      <c r="T706" s="68" t="str">
        <f t="shared" si="10"/>
        <v>16. Paz, justicia e instituciones sólidas</v>
      </c>
      <c r="U706" s="90" t="s">
        <v>497</v>
      </c>
      <c r="V706" s="4" t="s">
        <v>34</v>
      </c>
      <c r="W706" s="90" t="s">
        <v>528</v>
      </c>
      <c r="X706" s="4" t="s">
        <v>37</v>
      </c>
      <c r="Y706" s="90"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16135</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90">
        <v>1</v>
      </c>
      <c r="O707" s="4" t="s">
        <v>137</v>
      </c>
      <c r="P707" s="90" t="s">
        <v>3581</v>
      </c>
      <c r="Q707" s="4" t="s">
        <v>179</v>
      </c>
      <c r="R707" s="90">
        <v>5</v>
      </c>
      <c r="S707" s="4" t="s">
        <v>268</v>
      </c>
      <c r="T707" s="68" t="str">
        <f t="shared" si="10"/>
        <v xml:space="preserve">5. Igualdad de género </v>
      </c>
      <c r="U707" s="90" t="s">
        <v>497</v>
      </c>
      <c r="V707" s="4" t="s">
        <v>34</v>
      </c>
      <c r="W707" s="90" t="s">
        <v>349</v>
      </c>
      <c r="X707" s="4" t="s">
        <v>269</v>
      </c>
      <c r="Y707" s="90" t="s">
        <v>840</v>
      </c>
      <c r="Z707" s="4" t="s">
        <v>270</v>
      </c>
      <c r="AA707" s="54" t="s">
        <v>16476</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16136</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90">
        <v>1</v>
      </c>
      <c r="O708" s="5" t="s">
        <v>137</v>
      </c>
      <c r="P708" s="90" t="s">
        <v>3581</v>
      </c>
      <c r="Q708" s="5" t="s">
        <v>179</v>
      </c>
      <c r="R708" s="90">
        <v>10</v>
      </c>
      <c r="S708" s="4" t="s">
        <v>286</v>
      </c>
      <c r="T708" s="68" t="str">
        <f t="shared" si="10"/>
        <v xml:space="preserve">10. Reducción de las desigualdades </v>
      </c>
      <c r="U708" s="90" t="s">
        <v>497</v>
      </c>
      <c r="V708" s="4" t="s">
        <v>34</v>
      </c>
      <c r="W708" s="90" t="s">
        <v>349</v>
      </c>
      <c r="X708" s="4" t="s">
        <v>269</v>
      </c>
      <c r="Y708" s="90" t="s">
        <v>840</v>
      </c>
      <c r="Z708" s="4" t="s">
        <v>270</v>
      </c>
      <c r="AA708" s="54" t="s">
        <v>16476</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16137</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90">
        <v>1</v>
      </c>
      <c r="O709" s="5" t="s">
        <v>137</v>
      </c>
      <c r="P709" s="90" t="s">
        <v>3581</v>
      </c>
      <c r="Q709" s="5" t="s">
        <v>179</v>
      </c>
      <c r="R709" s="90" t="s">
        <v>1593</v>
      </c>
      <c r="S709" s="4" t="s">
        <v>286</v>
      </c>
      <c r="T709" s="68" t="str">
        <f t="shared" si="10"/>
        <v xml:space="preserve">10. Reducción de las desigualdades </v>
      </c>
      <c r="U709" s="90" t="s">
        <v>349</v>
      </c>
      <c r="V709" s="4" t="s">
        <v>350</v>
      </c>
      <c r="W709" s="90" t="s">
        <v>351</v>
      </c>
      <c r="X709" s="4" t="s">
        <v>352</v>
      </c>
      <c r="Y709" s="90"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16138</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90">
        <v>1</v>
      </c>
      <c r="O710" s="4" t="s">
        <v>139</v>
      </c>
      <c r="P710" s="90">
        <v>4</v>
      </c>
      <c r="Q710" s="4" t="s">
        <v>190</v>
      </c>
      <c r="R710" s="90">
        <v>11</v>
      </c>
      <c r="S710" s="4" t="s">
        <v>631</v>
      </c>
      <c r="T710" s="68" t="str">
        <f t="shared" si="10"/>
        <v>11. Ciudades y comunidades sostenibles</v>
      </c>
      <c r="U710" s="90" t="s">
        <v>528</v>
      </c>
      <c r="V710" s="4" t="s">
        <v>578</v>
      </c>
      <c r="W710" s="90" t="s">
        <v>498</v>
      </c>
      <c r="X710" s="4" t="s">
        <v>7760</v>
      </c>
      <c r="Y710" s="90" t="s">
        <v>351</v>
      </c>
      <c r="Z710" s="4" t="s">
        <v>7761</v>
      </c>
      <c r="AA710" s="54" t="s">
        <v>16516</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16147</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90">
        <v>1</v>
      </c>
      <c r="O711" s="5" t="s">
        <v>139</v>
      </c>
      <c r="P711" s="90">
        <v>1</v>
      </c>
      <c r="Q711" s="5" t="s">
        <v>187</v>
      </c>
      <c r="R711" s="90">
        <v>11</v>
      </c>
      <c r="S711" s="4" t="s">
        <v>631</v>
      </c>
      <c r="T711" s="68" t="str">
        <f t="shared" si="10"/>
        <v>11. Ciudades y comunidades sostenibles</v>
      </c>
      <c r="U711" s="90" t="s">
        <v>528</v>
      </c>
      <c r="V711" s="4" t="s">
        <v>578</v>
      </c>
      <c r="W711" s="90" t="s">
        <v>498</v>
      </c>
      <c r="X711" s="4" t="s">
        <v>7760</v>
      </c>
      <c r="Y711" s="90" t="s">
        <v>351</v>
      </c>
      <c r="Z711" s="4" t="s">
        <v>7761</v>
      </c>
      <c r="AA711" s="54" t="s">
        <v>16516</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16148</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90">
        <v>3</v>
      </c>
      <c r="O712" s="4" t="s">
        <v>141</v>
      </c>
      <c r="P712" s="90">
        <v>1</v>
      </c>
      <c r="Q712" s="4" t="s">
        <v>194</v>
      </c>
      <c r="R712" s="90">
        <v>11</v>
      </c>
      <c r="S712" s="4" t="s">
        <v>631</v>
      </c>
      <c r="T712" s="68" t="str">
        <f t="shared" si="10"/>
        <v>11. Ciudades y comunidades sostenibles</v>
      </c>
      <c r="U712" s="90" t="s">
        <v>528</v>
      </c>
      <c r="V712" s="4" t="s">
        <v>578</v>
      </c>
      <c r="W712" s="90" t="s">
        <v>498</v>
      </c>
      <c r="X712" s="4" t="s">
        <v>7760</v>
      </c>
      <c r="Y712" s="90" t="s">
        <v>351</v>
      </c>
      <c r="Z712" s="4" t="s">
        <v>7761</v>
      </c>
      <c r="AA712" s="54" t="s">
        <v>16516</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16139</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90">
        <v>3</v>
      </c>
      <c r="O713" s="5" t="s">
        <v>141</v>
      </c>
      <c r="P713" s="90">
        <v>2</v>
      </c>
      <c r="Q713" s="5" t="s">
        <v>195</v>
      </c>
      <c r="R713" s="90">
        <v>11</v>
      </c>
      <c r="S713" s="4" t="s">
        <v>631</v>
      </c>
      <c r="T713" s="68" t="str">
        <f t="shared" ref="T713:T776" si="11">R713&amp;". "&amp;S713</f>
        <v>11. Ciudades y comunidades sostenibles</v>
      </c>
      <c r="U713" s="90" t="s">
        <v>528</v>
      </c>
      <c r="V713" s="4" t="s">
        <v>578</v>
      </c>
      <c r="W713" s="90" t="s">
        <v>498</v>
      </c>
      <c r="X713" s="4" t="s">
        <v>7760</v>
      </c>
      <c r="Y713" s="90" t="s">
        <v>351</v>
      </c>
      <c r="Z713" s="4" t="s">
        <v>7761</v>
      </c>
      <c r="AA713" s="54" t="s">
        <v>16516</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16140</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90">
        <v>2</v>
      </c>
      <c r="O714" s="4" t="s">
        <v>10662</v>
      </c>
      <c r="P714" s="90">
        <v>1</v>
      </c>
      <c r="Q714" s="4" t="s">
        <v>191</v>
      </c>
      <c r="R714" s="90">
        <v>11</v>
      </c>
      <c r="S714" s="4" t="s">
        <v>631</v>
      </c>
      <c r="T714" s="68" t="str">
        <f t="shared" si="11"/>
        <v>11. Ciudades y comunidades sostenibles</v>
      </c>
      <c r="U714" s="90" t="s">
        <v>528</v>
      </c>
      <c r="V714" s="4" t="s">
        <v>578</v>
      </c>
      <c r="W714" s="90" t="s">
        <v>498</v>
      </c>
      <c r="X714" s="4" t="s">
        <v>7760</v>
      </c>
      <c r="Y714" s="90" t="s">
        <v>351</v>
      </c>
      <c r="Z714" s="4" t="s">
        <v>7761</v>
      </c>
      <c r="AA714" s="54" t="s">
        <v>16516</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16141</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90">
        <v>2</v>
      </c>
      <c r="O715" s="5" t="s">
        <v>10662</v>
      </c>
      <c r="P715" s="90">
        <v>6</v>
      </c>
      <c r="Q715" s="5" t="s">
        <v>193</v>
      </c>
      <c r="R715" s="90">
        <v>11</v>
      </c>
      <c r="S715" s="4" t="s">
        <v>631</v>
      </c>
      <c r="T715" s="68" t="str">
        <f t="shared" si="11"/>
        <v>11. Ciudades y comunidades sostenibles</v>
      </c>
      <c r="U715" s="90" t="s">
        <v>528</v>
      </c>
      <c r="V715" s="4" t="s">
        <v>578</v>
      </c>
      <c r="W715" s="90" t="s">
        <v>498</v>
      </c>
      <c r="X715" s="4" t="s">
        <v>7760</v>
      </c>
      <c r="Y715" s="90" t="s">
        <v>351</v>
      </c>
      <c r="Z715" s="4" t="s">
        <v>7761</v>
      </c>
      <c r="AA715" s="54" t="s">
        <v>16516</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16142</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90">
        <v>1</v>
      </c>
      <c r="O716" s="4" t="s">
        <v>139</v>
      </c>
      <c r="P716" s="90">
        <v>1</v>
      </c>
      <c r="Q716" s="4" t="s">
        <v>187</v>
      </c>
      <c r="R716" s="90">
        <v>16</v>
      </c>
      <c r="S716" s="4" t="s">
        <v>31</v>
      </c>
      <c r="T716" s="68" t="str">
        <f t="shared" si="11"/>
        <v>16. Paz, justicia e instituciones sólidas</v>
      </c>
      <c r="U716" s="90" t="s">
        <v>528</v>
      </c>
      <c r="V716" s="4" t="s">
        <v>578</v>
      </c>
      <c r="W716" s="90" t="s">
        <v>497</v>
      </c>
      <c r="X716" s="4" t="s">
        <v>579</v>
      </c>
      <c r="Y716" s="90" t="s">
        <v>349</v>
      </c>
      <c r="Z716" s="4" t="s">
        <v>8947</v>
      </c>
      <c r="AA716" s="54" t="s">
        <v>16520</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16143</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90">
        <v>3</v>
      </c>
      <c r="O717" s="5" t="s">
        <v>141</v>
      </c>
      <c r="P717" s="90">
        <v>2</v>
      </c>
      <c r="Q717" s="5" t="s">
        <v>195</v>
      </c>
      <c r="R717" s="90">
        <v>16</v>
      </c>
      <c r="S717" s="4" t="s">
        <v>31</v>
      </c>
      <c r="T717" s="68" t="str">
        <f t="shared" si="11"/>
        <v>16. Paz, justicia e instituciones sólidas</v>
      </c>
      <c r="U717" s="90" t="s">
        <v>497</v>
      </c>
      <c r="V717" s="4" t="s">
        <v>34</v>
      </c>
      <c r="W717" s="90" t="s">
        <v>3581</v>
      </c>
      <c r="X717" s="4" t="s">
        <v>235</v>
      </c>
      <c r="Y717" s="90" t="s">
        <v>349</v>
      </c>
      <c r="Z717" s="4" t="s">
        <v>236</v>
      </c>
      <c r="AA717" s="54" t="s">
        <v>16475</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16144</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90" t="s">
        <v>528</v>
      </c>
      <c r="O718" s="4" t="s">
        <v>141</v>
      </c>
      <c r="P718" s="90" t="s">
        <v>349</v>
      </c>
      <c r="Q718" s="4" t="s">
        <v>195</v>
      </c>
      <c r="R718" s="90">
        <v>16</v>
      </c>
      <c r="S718" s="4" t="s">
        <v>31</v>
      </c>
      <c r="T718" s="68" t="str">
        <f t="shared" si="11"/>
        <v>16. Paz, justicia e instituciones sólidas</v>
      </c>
      <c r="U718" s="90" t="s">
        <v>528</v>
      </c>
      <c r="V718" s="4" t="s">
        <v>34</v>
      </c>
      <c r="W718" s="90" t="s">
        <v>498</v>
      </c>
      <c r="X718" s="4" t="s">
        <v>37</v>
      </c>
      <c r="Y718" s="90" t="s">
        <v>351</v>
      </c>
      <c r="Z718" s="4" t="s">
        <v>252</v>
      </c>
      <c r="AA718" s="54" t="s">
        <v>16516</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16145</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90">
        <v>3</v>
      </c>
      <c r="O719" s="5" t="s">
        <v>141</v>
      </c>
      <c r="P719" s="90">
        <v>1</v>
      </c>
      <c r="Q719" s="5" t="s">
        <v>194</v>
      </c>
      <c r="R719" s="90">
        <v>5</v>
      </c>
      <c r="S719" s="4" t="s">
        <v>268</v>
      </c>
      <c r="T719" s="68" t="str">
        <f t="shared" si="11"/>
        <v xml:space="preserve">5. Igualdad de género </v>
      </c>
      <c r="U719" s="90" t="s">
        <v>497</v>
      </c>
      <c r="V719" s="4" t="s">
        <v>34</v>
      </c>
      <c r="W719" s="90" t="s">
        <v>349</v>
      </c>
      <c r="X719" s="4" t="s">
        <v>269</v>
      </c>
      <c r="Y719" s="90" t="s">
        <v>840</v>
      </c>
      <c r="Z719" s="4" t="s">
        <v>270</v>
      </c>
      <c r="AA719" s="54" t="s">
        <v>16476</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16146</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90" t="s">
        <v>528</v>
      </c>
      <c r="O720" s="5" t="s">
        <v>141</v>
      </c>
      <c r="P720" s="90" t="s">
        <v>497</v>
      </c>
      <c r="Q720" s="5" t="s">
        <v>194</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16149</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90">
        <v>1</v>
      </c>
      <c r="O721" s="4" t="s">
        <v>139</v>
      </c>
      <c r="P721" s="90">
        <v>3</v>
      </c>
      <c r="Q721" s="4" t="s">
        <v>189</v>
      </c>
      <c r="R721" s="90">
        <v>11</v>
      </c>
      <c r="S721" s="4" t="s">
        <v>631</v>
      </c>
      <c r="T721" s="68" t="str">
        <f t="shared" si="11"/>
        <v>11. Ciudades y comunidades sostenibles</v>
      </c>
      <c r="U721" s="90" t="s">
        <v>349</v>
      </c>
      <c r="V721" s="4" t="s">
        <v>350</v>
      </c>
      <c r="W721" s="90" t="s">
        <v>349</v>
      </c>
      <c r="X721" s="4" t="s">
        <v>783</v>
      </c>
      <c r="Y721" s="90" t="s">
        <v>349</v>
      </c>
      <c r="Z721" s="4" t="s">
        <v>1720</v>
      </c>
      <c r="AA721" s="54" t="s">
        <v>16498</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16150</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90">
        <v>2</v>
      </c>
      <c r="O722" s="5" t="s">
        <v>10662</v>
      </c>
      <c r="P722" s="90">
        <v>1</v>
      </c>
      <c r="Q722" s="5" t="s">
        <v>191</v>
      </c>
      <c r="R722" s="90">
        <v>11</v>
      </c>
      <c r="S722" s="4" t="s">
        <v>631</v>
      </c>
      <c r="T722" s="68" t="str">
        <f t="shared" si="11"/>
        <v>11. Ciudades y comunidades sostenibles</v>
      </c>
      <c r="U722" s="90" t="s">
        <v>349</v>
      </c>
      <c r="V722" s="4" t="s">
        <v>350</v>
      </c>
      <c r="W722" s="90" t="s">
        <v>349</v>
      </c>
      <c r="X722" s="4" t="s">
        <v>783</v>
      </c>
      <c r="Y722" s="90" t="s">
        <v>349</v>
      </c>
      <c r="Z722" s="4" t="s">
        <v>1720</v>
      </c>
      <c r="AA722" s="54" t="s">
        <v>16498</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16151</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90">
        <v>1</v>
      </c>
      <c r="O723" s="4" t="s">
        <v>139</v>
      </c>
      <c r="P723" s="90">
        <v>2</v>
      </c>
      <c r="Q723" s="4" t="s">
        <v>188</v>
      </c>
      <c r="R723" s="90">
        <v>11</v>
      </c>
      <c r="S723" s="4" t="s">
        <v>631</v>
      </c>
      <c r="T723" s="68" t="str">
        <f t="shared" si="11"/>
        <v>11. Ciudades y comunidades sostenibles</v>
      </c>
      <c r="U723" s="90" t="s">
        <v>349</v>
      </c>
      <c r="V723" s="4" t="s">
        <v>350</v>
      </c>
      <c r="W723" s="90" t="s">
        <v>349</v>
      </c>
      <c r="X723" s="4" t="s">
        <v>783</v>
      </c>
      <c r="Y723" s="90" t="s">
        <v>349</v>
      </c>
      <c r="Z723" s="4" t="s">
        <v>1720</v>
      </c>
      <c r="AA723" s="54" t="s">
        <v>16498</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16152</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90" t="s">
        <v>497</v>
      </c>
      <c r="O724" s="5" t="s">
        <v>139</v>
      </c>
      <c r="P724" s="90" t="s">
        <v>497</v>
      </c>
      <c r="Q724" s="5" t="s">
        <v>187</v>
      </c>
      <c r="R724" s="90">
        <v>16</v>
      </c>
      <c r="S724" s="4" t="s">
        <v>31</v>
      </c>
      <c r="T724" s="68" t="str">
        <f t="shared" si="11"/>
        <v>16. Paz, justicia e instituciones sólidas</v>
      </c>
      <c r="U724" s="90" t="s">
        <v>349</v>
      </c>
      <c r="V724" s="18" t="s">
        <v>350</v>
      </c>
      <c r="W724" s="90" t="s">
        <v>349</v>
      </c>
      <c r="X724" s="18" t="s">
        <v>783</v>
      </c>
      <c r="Y724" s="90" t="s">
        <v>351</v>
      </c>
      <c r="Z724" s="18" t="s">
        <v>1002</v>
      </c>
      <c r="AA724" s="54" t="s">
        <v>16487</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16153</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90" t="s">
        <v>349</v>
      </c>
      <c r="O725" s="4" t="s">
        <v>140</v>
      </c>
      <c r="P725" s="90" t="s">
        <v>840</v>
      </c>
      <c r="Q725" s="4" t="s">
        <v>192</v>
      </c>
      <c r="R725" s="90">
        <v>16</v>
      </c>
      <c r="S725" s="4" t="s">
        <v>31</v>
      </c>
      <c r="T725" s="68" t="str">
        <f t="shared" si="11"/>
        <v>16. Paz, justicia e instituciones sólidas</v>
      </c>
      <c r="U725" s="90" t="s">
        <v>497</v>
      </c>
      <c r="V725" s="4" t="s">
        <v>34</v>
      </c>
      <c r="W725" s="90" t="s">
        <v>3581</v>
      </c>
      <c r="X725" s="4" t="s">
        <v>235</v>
      </c>
      <c r="Y725" s="90" t="s">
        <v>349</v>
      </c>
      <c r="Z725" s="4" t="s">
        <v>236</v>
      </c>
      <c r="AA725" s="54" t="s">
        <v>16475</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16154</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90" t="s">
        <v>349</v>
      </c>
      <c r="O726" s="5" t="s">
        <v>140</v>
      </c>
      <c r="P726" s="90" t="s">
        <v>351</v>
      </c>
      <c r="Q726" s="5" t="s">
        <v>193</v>
      </c>
      <c r="R726" s="90">
        <v>16</v>
      </c>
      <c r="S726" s="4" t="s">
        <v>31</v>
      </c>
      <c r="T726" s="68" t="str">
        <f t="shared" si="11"/>
        <v>16. Paz, justicia e instituciones sólidas</v>
      </c>
      <c r="U726" s="90" t="s">
        <v>497</v>
      </c>
      <c r="V726" s="4" t="s">
        <v>34</v>
      </c>
      <c r="W726" s="90" t="s">
        <v>528</v>
      </c>
      <c r="X726" s="4" t="s">
        <v>37</v>
      </c>
      <c r="Y726" s="90"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16155</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90" t="s">
        <v>528</v>
      </c>
      <c r="O727" s="5" t="s">
        <v>141</v>
      </c>
      <c r="P727" s="90" t="s">
        <v>497</v>
      </c>
      <c r="Q727" s="5" t="s">
        <v>194</v>
      </c>
      <c r="R727" s="90">
        <v>5</v>
      </c>
      <c r="S727" s="4" t="s">
        <v>268</v>
      </c>
      <c r="T727" s="68" t="str">
        <f t="shared" si="11"/>
        <v xml:space="preserve">5. Igualdad de género </v>
      </c>
      <c r="U727" s="90" t="s">
        <v>497</v>
      </c>
      <c r="V727" s="4" t="s">
        <v>34</v>
      </c>
      <c r="W727" s="90" t="s">
        <v>349</v>
      </c>
      <c r="X727" s="4" t="s">
        <v>269</v>
      </c>
      <c r="Y727" s="90" t="s">
        <v>840</v>
      </c>
      <c r="Z727" s="4" t="s">
        <v>270</v>
      </c>
      <c r="AA727" s="54" t="s">
        <v>16476</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16156</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90" t="s">
        <v>528</v>
      </c>
      <c r="O728" s="4" t="s">
        <v>141</v>
      </c>
      <c r="P728" s="90" t="s">
        <v>497</v>
      </c>
      <c r="Q728" s="4" t="s">
        <v>194</v>
      </c>
      <c r="R728" s="90">
        <v>10</v>
      </c>
      <c r="S728" s="4" t="s">
        <v>286</v>
      </c>
      <c r="T728" s="68" t="str">
        <f t="shared" si="11"/>
        <v xml:space="preserve">10. Reducción de las desigualdades </v>
      </c>
      <c r="U728" s="90" t="s">
        <v>497</v>
      </c>
      <c r="V728" s="4" t="s">
        <v>34</v>
      </c>
      <c r="W728" s="90" t="s">
        <v>349</v>
      </c>
      <c r="X728" s="4" t="s">
        <v>269</v>
      </c>
      <c r="Y728" s="90" t="s">
        <v>840</v>
      </c>
      <c r="Z728" s="4" t="s">
        <v>270</v>
      </c>
      <c r="AA728" s="54" t="s">
        <v>16476</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16157</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90" t="s">
        <v>528</v>
      </c>
      <c r="O729" s="4" t="s">
        <v>141</v>
      </c>
      <c r="P729" s="90" t="s">
        <v>497</v>
      </c>
      <c r="Q729" s="4" t="s">
        <v>194</v>
      </c>
      <c r="R729" s="90" t="s">
        <v>1593</v>
      </c>
      <c r="S729" s="4" t="s">
        <v>286</v>
      </c>
      <c r="T729" s="68" t="str">
        <f t="shared" si="11"/>
        <v xml:space="preserve">10. Reducción de las desigualdades </v>
      </c>
      <c r="U729" s="90" t="s">
        <v>349</v>
      </c>
      <c r="V729" s="4" t="s">
        <v>350</v>
      </c>
      <c r="W729" s="90" t="s">
        <v>351</v>
      </c>
      <c r="X729" s="4" t="s">
        <v>352</v>
      </c>
      <c r="Y729" s="90"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16158</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90">
        <v>3</v>
      </c>
      <c r="O730" s="5" t="s">
        <v>141</v>
      </c>
      <c r="P730" s="90">
        <v>1</v>
      </c>
      <c r="Q730" s="5" t="s">
        <v>194</v>
      </c>
      <c r="R730" s="90">
        <v>11</v>
      </c>
      <c r="S730" s="4" t="s">
        <v>631</v>
      </c>
      <c r="T730" s="68" t="str">
        <f t="shared" si="11"/>
        <v>11. Ciudades y comunidades sostenibles</v>
      </c>
      <c r="U730" s="90" t="s">
        <v>528</v>
      </c>
      <c r="V730" s="4" t="s">
        <v>578</v>
      </c>
      <c r="W730" s="90" t="s">
        <v>498</v>
      </c>
      <c r="X730" s="4" t="s">
        <v>7760</v>
      </c>
      <c r="Y730" s="90" t="s">
        <v>351</v>
      </c>
      <c r="Z730" s="4" t="s">
        <v>7761</v>
      </c>
      <c r="AA730" s="54" t="s">
        <v>16516</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16159</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90">
        <v>2</v>
      </c>
      <c r="O731" s="4" t="s">
        <v>10662</v>
      </c>
      <c r="P731" s="90">
        <v>1</v>
      </c>
      <c r="Q731" s="4" t="s">
        <v>191</v>
      </c>
      <c r="R731" s="90">
        <v>11</v>
      </c>
      <c r="S731" s="4" t="s">
        <v>631</v>
      </c>
      <c r="T731" s="68" t="str">
        <f t="shared" si="11"/>
        <v>11. Ciudades y comunidades sostenibles</v>
      </c>
      <c r="U731" s="90" t="s">
        <v>528</v>
      </c>
      <c r="V731" s="4" t="s">
        <v>578</v>
      </c>
      <c r="W731" s="90" t="s">
        <v>498</v>
      </c>
      <c r="X731" s="4" t="s">
        <v>7760</v>
      </c>
      <c r="Y731" s="90" t="s">
        <v>351</v>
      </c>
      <c r="Z731" s="4" t="s">
        <v>7761</v>
      </c>
      <c r="AA731" s="54" t="s">
        <v>16516</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16160</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90">
        <v>2</v>
      </c>
      <c r="O732" s="5" t="s">
        <v>140</v>
      </c>
      <c r="P732" s="90">
        <v>1</v>
      </c>
      <c r="Q732" s="5" t="s">
        <v>191</v>
      </c>
      <c r="R732" s="90">
        <v>11</v>
      </c>
      <c r="S732" s="4" t="s">
        <v>631</v>
      </c>
      <c r="T732" s="68" t="str">
        <f t="shared" si="11"/>
        <v>11. Ciudades y comunidades sostenibles</v>
      </c>
      <c r="U732" s="90" t="s">
        <v>528</v>
      </c>
      <c r="V732" s="4" t="s">
        <v>578</v>
      </c>
      <c r="W732" s="90" t="s">
        <v>498</v>
      </c>
      <c r="X732" s="4" t="s">
        <v>7760</v>
      </c>
      <c r="Y732" s="90" t="s">
        <v>351</v>
      </c>
      <c r="Z732" s="4" t="s">
        <v>7761</v>
      </c>
      <c r="AA732" s="54" t="s">
        <v>16516</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16161</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90">
        <v>2</v>
      </c>
      <c r="O733" s="4" t="s">
        <v>140</v>
      </c>
      <c r="P733" s="90">
        <v>1</v>
      </c>
      <c r="Q733" s="4" t="s">
        <v>191</v>
      </c>
      <c r="R733" s="90">
        <v>16</v>
      </c>
      <c r="S733" s="4" t="s">
        <v>31</v>
      </c>
      <c r="T733" s="68" t="str">
        <f t="shared" si="11"/>
        <v>16. Paz, justicia e instituciones sólidas</v>
      </c>
      <c r="U733" s="90" t="s">
        <v>528</v>
      </c>
      <c r="V733" s="4" t="s">
        <v>578</v>
      </c>
      <c r="W733" s="90" t="s">
        <v>498</v>
      </c>
      <c r="X733" s="4" t="s">
        <v>7760</v>
      </c>
      <c r="Y733" s="90" t="s">
        <v>351</v>
      </c>
      <c r="Z733" s="4" t="s">
        <v>7761</v>
      </c>
      <c r="AA733" s="54" t="s">
        <v>16516</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16162</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90" t="s">
        <v>349</v>
      </c>
      <c r="O734" s="5" t="s">
        <v>10662</v>
      </c>
      <c r="P734" s="90" t="s">
        <v>840</v>
      </c>
      <c r="Q734" s="5" t="s">
        <v>192</v>
      </c>
      <c r="R734" s="90">
        <v>16</v>
      </c>
      <c r="S734" s="4" t="s">
        <v>31</v>
      </c>
      <c r="T734" s="68" t="str">
        <f t="shared" si="11"/>
        <v>16. Paz, justicia e instituciones sólidas</v>
      </c>
      <c r="U734" s="90" t="s">
        <v>497</v>
      </c>
      <c r="V734" s="4" t="s">
        <v>34</v>
      </c>
      <c r="W734" s="90" t="s">
        <v>3581</v>
      </c>
      <c r="X734" s="4" t="s">
        <v>235</v>
      </c>
      <c r="Y734" s="90" t="s">
        <v>349</v>
      </c>
      <c r="Z734" s="4" t="s">
        <v>236</v>
      </c>
      <c r="AA734" s="54" t="s">
        <v>16475</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16163</v>
      </c>
      <c r="B735" s="3" t="s">
        <v>10988</v>
      </c>
      <c r="C735" s="4" t="s">
        <v>10989</v>
      </c>
      <c r="D735" s="4" t="s">
        <v>10990</v>
      </c>
      <c r="E735" s="4" t="s">
        <v>10991</v>
      </c>
      <c r="F735" s="4" t="s">
        <v>10992</v>
      </c>
      <c r="G735" s="4" t="s">
        <v>10993</v>
      </c>
      <c r="H735" s="3" t="s">
        <v>248</v>
      </c>
      <c r="I735" s="4" t="s">
        <v>249</v>
      </c>
      <c r="J735" s="4"/>
      <c r="K735" s="5" t="s">
        <v>11074</v>
      </c>
      <c r="L735" s="6">
        <v>3</v>
      </c>
      <c r="M735" s="5" t="s">
        <v>126</v>
      </c>
      <c r="N735" s="90" t="s">
        <v>349</v>
      </c>
      <c r="O735" s="5" t="s">
        <v>10662</v>
      </c>
      <c r="P735" s="90" t="s">
        <v>351</v>
      </c>
      <c r="Q735" s="5" t="s">
        <v>193</v>
      </c>
      <c r="R735" s="90">
        <v>16</v>
      </c>
      <c r="S735" s="4" t="s">
        <v>31</v>
      </c>
      <c r="T735" s="68" t="str">
        <f t="shared" si="11"/>
        <v>16. Paz, justicia e instituciones sólidas</v>
      </c>
      <c r="U735" s="90" t="s">
        <v>528</v>
      </c>
      <c r="V735" s="4" t="s">
        <v>34</v>
      </c>
      <c r="W735" s="90" t="s">
        <v>498</v>
      </c>
      <c r="X735" s="4" t="s">
        <v>37</v>
      </c>
      <c r="Y735" s="90" t="s">
        <v>351</v>
      </c>
      <c r="Z735" s="4" t="s">
        <v>252</v>
      </c>
      <c r="AA735" s="54" t="s">
        <v>16516</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16164</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90" t="s">
        <v>528</v>
      </c>
      <c r="O736" s="4" t="s">
        <v>141</v>
      </c>
      <c r="P736" s="90" t="s">
        <v>497</v>
      </c>
      <c r="Q736" s="4" t="s">
        <v>194</v>
      </c>
      <c r="R736" s="90">
        <v>5</v>
      </c>
      <c r="S736" s="4" t="s">
        <v>268</v>
      </c>
      <c r="T736" s="68" t="str">
        <f t="shared" si="11"/>
        <v xml:space="preserve">5. Igualdad de género </v>
      </c>
      <c r="U736" s="90" t="s">
        <v>497</v>
      </c>
      <c r="V736" s="4" t="s">
        <v>34</v>
      </c>
      <c r="W736" s="90" t="s">
        <v>349</v>
      </c>
      <c r="X736" s="4" t="s">
        <v>269</v>
      </c>
      <c r="Y736" s="90" t="s">
        <v>840</v>
      </c>
      <c r="Z736" s="4" t="s">
        <v>270</v>
      </c>
      <c r="AA736" s="54" t="s">
        <v>16476</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16165</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90" t="s">
        <v>528</v>
      </c>
      <c r="O737" s="5" t="s">
        <v>141</v>
      </c>
      <c r="P737" s="90" t="s">
        <v>497</v>
      </c>
      <c r="Q737" s="5" t="s">
        <v>194</v>
      </c>
      <c r="R737" s="90">
        <v>10</v>
      </c>
      <c r="S737" s="4" t="s">
        <v>286</v>
      </c>
      <c r="T737" s="68" t="str">
        <f t="shared" si="11"/>
        <v xml:space="preserve">10. Reducción de las desigualdades </v>
      </c>
      <c r="U737" s="90" t="s">
        <v>497</v>
      </c>
      <c r="V737" s="4" t="s">
        <v>34</v>
      </c>
      <c r="W737" s="90" t="s">
        <v>349</v>
      </c>
      <c r="X737" s="4" t="s">
        <v>269</v>
      </c>
      <c r="Y737" s="90" t="s">
        <v>840</v>
      </c>
      <c r="Z737" s="4" t="s">
        <v>270</v>
      </c>
      <c r="AA737" s="54" t="s">
        <v>16476</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16166</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90" t="s">
        <v>528</v>
      </c>
      <c r="O738" s="4" t="s">
        <v>141</v>
      </c>
      <c r="P738" s="90" t="s">
        <v>497</v>
      </c>
      <c r="Q738" s="4" t="s">
        <v>194</v>
      </c>
      <c r="R738" s="90" t="s">
        <v>1593</v>
      </c>
      <c r="S738" s="4" t="s">
        <v>286</v>
      </c>
      <c r="T738" s="68" t="str">
        <f t="shared" si="11"/>
        <v xml:space="preserve">10. Reducción de las desigualdades </v>
      </c>
      <c r="U738" s="90" t="s">
        <v>349</v>
      </c>
      <c r="V738" s="4" t="s">
        <v>350</v>
      </c>
      <c r="W738" s="90" t="s">
        <v>351</v>
      </c>
      <c r="X738" s="4" t="s">
        <v>352</v>
      </c>
      <c r="Y738" s="90"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16167</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90">
        <v>2</v>
      </c>
      <c r="O739" s="4" t="s">
        <v>10662</v>
      </c>
      <c r="P739" s="90">
        <v>1</v>
      </c>
      <c r="Q739" s="4" t="s">
        <v>191</v>
      </c>
      <c r="R739" s="90">
        <v>11</v>
      </c>
      <c r="S739" s="4" t="s">
        <v>631</v>
      </c>
      <c r="T739" s="68" t="str">
        <f t="shared" si="11"/>
        <v>11. Ciudades y comunidades sostenibles</v>
      </c>
      <c r="U739" s="90" t="s">
        <v>528</v>
      </c>
      <c r="V739" s="4" t="s">
        <v>578</v>
      </c>
      <c r="W739" s="90" t="s">
        <v>498</v>
      </c>
      <c r="X739" s="4" t="s">
        <v>7760</v>
      </c>
      <c r="Y739" s="90" t="s">
        <v>351</v>
      </c>
      <c r="Z739" s="4" t="s">
        <v>7761</v>
      </c>
      <c r="AA739" s="54" t="s">
        <v>16516</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16168</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90">
        <v>1</v>
      </c>
      <c r="O740" s="5" t="s">
        <v>139</v>
      </c>
      <c r="P740" s="90">
        <v>2</v>
      </c>
      <c r="Q740" s="5" t="s">
        <v>188</v>
      </c>
      <c r="R740" s="90">
        <v>11</v>
      </c>
      <c r="S740" s="4" t="s">
        <v>631</v>
      </c>
      <c r="T740" s="68" t="str">
        <f t="shared" si="11"/>
        <v>11. Ciudades y comunidades sostenibles</v>
      </c>
      <c r="U740" s="90" t="s">
        <v>349</v>
      </c>
      <c r="V740" s="18" t="s">
        <v>7960</v>
      </c>
      <c r="W740" s="90" t="s">
        <v>349</v>
      </c>
      <c r="X740" s="4" t="s">
        <v>783</v>
      </c>
      <c r="Y740" s="90" t="s">
        <v>349</v>
      </c>
      <c r="Z740" s="4" t="s">
        <v>1720</v>
      </c>
      <c r="AA740" s="54" t="s">
        <v>16498</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16169</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90" t="s">
        <v>497</v>
      </c>
      <c r="O741" s="4" t="s">
        <v>139</v>
      </c>
      <c r="P741" s="90" t="s">
        <v>497</v>
      </c>
      <c r="Q741" s="4" t="s">
        <v>187</v>
      </c>
      <c r="R741" s="90" t="s">
        <v>10550</v>
      </c>
      <c r="S741" s="4" t="s">
        <v>31</v>
      </c>
      <c r="T741" s="68" t="str">
        <f t="shared" si="11"/>
        <v>16. Paz, justicia e instituciones sólidas</v>
      </c>
      <c r="U741" s="90" t="s">
        <v>528</v>
      </c>
      <c r="V741" s="4" t="s">
        <v>578</v>
      </c>
      <c r="W741" s="90" t="s">
        <v>498</v>
      </c>
      <c r="X741" s="4" t="s">
        <v>7760</v>
      </c>
      <c r="Y741" s="90" t="s">
        <v>351</v>
      </c>
      <c r="Z741" s="4" t="s">
        <v>7761</v>
      </c>
      <c r="AA741" s="54" t="s">
        <v>16516</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16170</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90" t="s">
        <v>349</v>
      </c>
      <c r="O742" s="4" t="s">
        <v>10662</v>
      </c>
      <c r="P742" s="90" t="s">
        <v>497</v>
      </c>
      <c r="Q742" s="4" t="s">
        <v>191</v>
      </c>
      <c r="R742" s="90">
        <v>16</v>
      </c>
      <c r="S742" s="4" t="s">
        <v>31</v>
      </c>
      <c r="T742" s="68" t="str">
        <f t="shared" si="11"/>
        <v>16. Paz, justicia e instituciones sólidas</v>
      </c>
      <c r="U742" s="90" t="s">
        <v>497</v>
      </c>
      <c r="V742" s="4" t="s">
        <v>34</v>
      </c>
      <c r="W742" s="90" t="s">
        <v>3581</v>
      </c>
      <c r="X742" s="4" t="s">
        <v>235</v>
      </c>
      <c r="Y742" s="90" t="s">
        <v>349</v>
      </c>
      <c r="Z742" s="4" t="s">
        <v>236</v>
      </c>
      <c r="AA742" s="54" t="s">
        <v>16475</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16171</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90" t="s">
        <v>349</v>
      </c>
      <c r="O743" s="5" t="s">
        <v>10662</v>
      </c>
      <c r="P743" s="90" t="s">
        <v>351</v>
      </c>
      <c r="Q743" s="5" t="s">
        <v>193</v>
      </c>
      <c r="R743" s="90">
        <v>16</v>
      </c>
      <c r="S743" s="4" t="s">
        <v>31</v>
      </c>
      <c r="T743" s="68" t="str">
        <f t="shared" si="11"/>
        <v>16. Paz, justicia e instituciones sólidas</v>
      </c>
      <c r="U743" s="90" t="s">
        <v>528</v>
      </c>
      <c r="V743" s="4" t="s">
        <v>34</v>
      </c>
      <c r="W743" s="90" t="s">
        <v>498</v>
      </c>
      <c r="X743" s="4" t="s">
        <v>37</v>
      </c>
      <c r="Y743" s="90" t="s">
        <v>351</v>
      </c>
      <c r="Z743" s="4" t="s">
        <v>252</v>
      </c>
      <c r="AA743" s="54" t="s">
        <v>16516</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16172</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90" t="s">
        <v>349</v>
      </c>
      <c r="O744" s="4" t="s">
        <v>10662</v>
      </c>
      <c r="P744" s="90" t="s">
        <v>351</v>
      </c>
      <c r="Q744" s="4" t="s">
        <v>193</v>
      </c>
      <c r="R744" s="90">
        <v>5</v>
      </c>
      <c r="S744" s="4" t="s">
        <v>268</v>
      </c>
      <c r="T744" s="68" t="str">
        <f t="shared" si="11"/>
        <v xml:space="preserve">5. Igualdad de género </v>
      </c>
      <c r="U744" s="90" t="s">
        <v>497</v>
      </c>
      <c r="V744" s="4" t="s">
        <v>34</v>
      </c>
      <c r="W744" s="90" t="s">
        <v>349</v>
      </c>
      <c r="X744" s="4" t="s">
        <v>269</v>
      </c>
      <c r="Y744" s="90" t="s">
        <v>840</v>
      </c>
      <c r="Z744" s="4" t="s">
        <v>270</v>
      </c>
      <c r="AA744" s="54" t="s">
        <v>16476</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16173</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90" t="s">
        <v>349</v>
      </c>
      <c r="O745" s="5" t="s">
        <v>10662</v>
      </c>
      <c r="P745" s="90" t="s">
        <v>351</v>
      </c>
      <c r="Q745" s="5" t="s">
        <v>193</v>
      </c>
      <c r="R745" s="90">
        <v>10</v>
      </c>
      <c r="S745" s="4" t="s">
        <v>286</v>
      </c>
      <c r="T745" s="68" t="str">
        <f t="shared" si="11"/>
        <v xml:space="preserve">10. Reducción de las desigualdades </v>
      </c>
      <c r="U745" s="90" t="s">
        <v>497</v>
      </c>
      <c r="V745" s="4" t="s">
        <v>34</v>
      </c>
      <c r="W745" s="90" t="s">
        <v>349</v>
      </c>
      <c r="X745" s="4" t="s">
        <v>269</v>
      </c>
      <c r="Y745" s="90" t="s">
        <v>840</v>
      </c>
      <c r="Z745" s="4" t="s">
        <v>270</v>
      </c>
      <c r="AA745" s="54" t="s">
        <v>16476</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16174</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90" t="s">
        <v>349</v>
      </c>
      <c r="O746" s="5" t="s">
        <v>10662</v>
      </c>
      <c r="P746" s="90" t="s">
        <v>351</v>
      </c>
      <c r="Q746" s="5" t="s">
        <v>193</v>
      </c>
      <c r="R746" s="90" t="s">
        <v>1593</v>
      </c>
      <c r="S746" s="4" t="s">
        <v>286</v>
      </c>
      <c r="T746" s="68" t="str">
        <f t="shared" si="11"/>
        <v xml:space="preserve">10. Reducción de las desigualdades </v>
      </c>
      <c r="U746" s="90" t="s">
        <v>349</v>
      </c>
      <c r="V746" s="4" t="s">
        <v>350</v>
      </c>
      <c r="W746" s="90" t="s">
        <v>351</v>
      </c>
      <c r="X746" s="4" t="s">
        <v>352</v>
      </c>
      <c r="Y746" s="90"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16175</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90">
        <v>1</v>
      </c>
      <c r="O747" s="4" t="s">
        <v>139</v>
      </c>
      <c r="P747" s="90">
        <v>1</v>
      </c>
      <c r="Q747" s="4" t="s">
        <v>187</v>
      </c>
      <c r="R747" s="90">
        <v>11</v>
      </c>
      <c r="S747" s="4" t="s">
        <v>631</v>
      </c>
      <c r="T747" s="68" t="str">
        <f t="shared" si="11"/>
        <v>11. Ciudades y comunidades sostenibles</v>
      </c>
      <c r="U747" s="90" t="s">
        <v>528</v>
      </c>
      <c r="V747" s="4" t="s">
        <v>578</v>
      </c>
      <c r="W747" s="90" t="s">
        <v>498</v>
      </c>
      <c r="X747" s="4" t="s">
        <v>7760</v>
      </c>
      <c r="Y747" s="90" t="s">
        <v>351</v>
      </c>
      <c r="Z747" s="4" t="s">
        <v>7761</v>
      </c>
      <c r="AA747" s="54" t="s">
        <v>16516</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16176</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90">
        <v>1</v>
      </c>
      <c r="O748" s="5" t="s">
        <v>139</v>
      </c>
      <c r="P748" s="90">
        <v>1</v>
      </c>
      <c r="Q748" s="5" t="s">
        <v>187</v>
      </c>
      <c r="R748" s="90">
        <v>16</v>
      </c>
      <c r="S748" s="4" t="s">
        <v>31</v>
      </c>
      <c r="T748" s="68" t="str">
        <f t="shared" si="11"/>
        <v>16. Paz, justicia e instituciones sólidas</v>
      </c>
      <c r="U748" s="90" t="s">
        <v>528</v>
      </c>
      <c r="V748" s="4" t="s">
        <v>578</v>
      </c>
      <c r="W748" s="90" t="s">
        <v>498</v>
      </c>
      <c r="X748" s="4" t="s">
        <v>7760</v>
      </c>
      <c r="Y748" s="90" t="s">
        <v>497</v>
      </c>
      <c r="Z748" s="4" t="s">
        <v>11275</v>
      </c>
      <c r="AA748" s="54" t="s">
        <v>16525</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16177</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90" t="s">
        <v>528</v>
      </c>
      <c r="O749" s="4" t="s">
        <v>141</v>
      </c>
      <c r="P749" s="90" t="s">
        <v>497</v>
      </c>
      <c r="Q749" s="4" t="s">
        <v>194</v>
      </c>
      <c r="R749" s="90">
        <v>16</v>
      </c>
      <c r="S749" s="4" t="s">
        <v>31</v>
      </c>
      <c r="T749" s="68" t="str">
        <f t="shared" si="11"/>
        <v>16. Paz, justicia e instituciones sólidas</v>
      </c>
      <c r="U749" s="90" t="s">
        <v>497</v>
      </c>
      <c r="V749" s="4" t="s">
        <v>34</v>
      </c>
      <c r="W749" s="90" t="s">
        <v>3581</v>
      </c>
      <c r="X749" s="4" t="s">
        <v>235</v>
      </c>
      <c r="Y749" s="90" t="s">
        <v>349</v>
      </c>
      <c r="Z749" s="4" t="s">
        <v>236</v>
      </c>
      <c r="AA749" s="54" t="s">
        <v>16475</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16178</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90" t="s">
        <v>349</v>
      </c>
      <c r="O750" s="5" t="s">
        <v>10662</v>
      </c>
      <c r="P750" s="90" t="s">
        <v>351</v>
      </c>
      <c r="Q750" s="5" t="s">
        <v>193</v>
      </c>
      <c r="R750" s="90">
        <v>16</v>
      </c>
      <c r="S750" s="4" t="s">
        <v>31</v>
      </c>
      <c r="T750" s="68" t="str">
        <f t="shared" si="11"/>
        <v>16. Paz, justicia e instituciones sólidas</v>
      </c>
      <c r="U750" s="90" t="s">
        <v>528</v>
      </c>
      <c r="V750" s="4" t="s">
        <v>34</v>
      </c>
      <c r="W750" s="90" t="s">
        <v>498</v>
      </c>
      <c r="X750" s="4" t="s">
        <v>37</v>
      </c>
      <c r="Y750" s="90" t="s">
        <v>351</v>
      </c>
      <c r="Z750" s="4" t="s">
        <v>252</v>
      </c>
      <c r="AA750" s="54" t="s">
        <v>16516</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16179</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90" t="s">
        <v>349</v>
      </c>
      <c r="O751" s="4" t="s">
        <v>10662</v>
      </c>
      <c r="P751" s="90" t="s">
        <v>351</v>
      </c>
      <c r="Q751" s="4" t="s">
        <v>193</v>
      </c>
      <c r="R751" s="90">
        <v>5</v>
      </c>
      <c r="S751" s="4" t="s">
        <v>268</v>
      </c>
      <c r="T751" s="68" t="str">
        <f t="shared" si="11"/>
        <v xml:space="preserve">5. Igualdad de género </v>
      </c>
      <c r="U751" s="90" t="s">
        <v>497</v>
      </c>
      <c r="V751" s="4" t="s">
        <v>34</v>
      </c>
      <c r="W751" s="90" t="s">
        <v>349</v>
      </c>
      <c r="X751" s="4" t="s">
        <v>269</v>
      </c>
      <c r="Y751" s="90" t="s">
        <v>840</v>
      </c>
      <c r="Z751" s="4" t="s">
        <v>270</v>
      </c>
      <c r="AA751" s="54" t="s">
        <v>16476</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16180</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90" t="s">
        <v>349</v>
      </c>
      <c r="O752" s="5" t="s">
        <v>10662</v>
      </c>
      <c r="P752" s="90" t="s">
        <v>351</v>
      </c>
      <c r="Q752" s="5" t="s">
        <v>193</v>
      </c>
      <c r="R752" s="90">
        <v>10</v>
      </c>
      <c r="S752" s="4" t="s">
        <v>286</v>
      </c>
      <c r="T752" s="68" t="str">
        <f t="shared" si="11"/>
        <v xml:space="preserve">10. Reducción de las desigualdades </v>
      </c>
      <c r="U752" s="90" t="s">
        <v>497</v>
      </c>
      <c r="V752" s="4" t="s">
        <v>34</v>
      </c>
      <c r="W752" s="90" t="s">
        <v>349</v>
      </c>
      <c r="X752" s="4" t="s">
        <v>269</v>
      </c>
      <c r="Y752" s="90" t="s">
        <v>840</v>
      </c>
      <c r="Z752" s="4" t="s">
        <v>270</v>
      </c>
      <c r="AA752" s="54" t="s">
        <v>16476</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16181</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90" t="s">
        <v>528</v>
      </c>
      <c r="O753" s="4" t="s">
        <v>141</v>
      </c>
      <c r="P753" s="90" t="s">
        <v>349</v>
      </c>
      <c r="Q753" s="4" t="s">
        <v>195</v>
      </c>
      <c r="R753" s="90" t="s">
        <v>1593</v>
      </c>
      <c r="S753" s="4" t="s">
        <v>286</v>
      </c>
      <c r="T753" s="68" t="str">
        <f t="shared" si="11"/>
        <v xml:space="preserve">10. Reducción de las desigualdades </v>
      </c>
      <c r="U753" s="90" t="s">
        <v>349</v>
      </c>
      <c r="V753" s="4" t="s">
        <v>350</v>
      </c>
      <c r="W753" s="90" t="s">
        <v>351</v>
      </c>
      <c r="X753" s="4" t="s">
        <v>352</v>
      </c>
      <c r="Y753" s="90"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16182</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90">
        <v>2</v>
      </c>
      <c r="O754" s="5" t="s">
        <v>10662</v>
      </c>
      <c r="P754" s="90">
        <v>1</v>
      </c>
      <c r="Q754" s="5" t="s">
        <v>191</v>
      </c>
      <c r="R754" s="90">
        <v>11</v>
      </c>
      <c r="S754" s="4" t="s">
        <v>631</v>
      </c>
      <c r="T754" s="68" t="str">
        <f t="shared" si="11"/>
        <v>11. Ciudades y comunidades sostenibles</v>
      </c>
      <c r="U754" s="90" t="s">
        <v>528</v>
      </c>
      <c r="V754" s="4" t="s">
        <v>578</v>
      </c>
      <c r="W754" s="90" t="s">
        <v>498</v>
      </c>
      <c r="X754" s="4" t="s">
        <v>7760</v>
      </c>
      <c r="Y754" s="90" t="s">
        <v>351</v>
      </c>
      <c r="Z754" s="4" t="s">
        <v>7761</v>
      </c>
      <c r="AA754" s="54" t="s">
        <v>16516</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16183</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90">
        <v>2</v>
      </c>
      <c r="O755" s="5" t="s">
        <v>10662</v>
      </c>
      <c r="P755" s="90">
        <v>4</v>
      </c>
      <c r="Q755" s="5" t="s">
        <v>192</v>
      </c>
      <c r="R755" s="90">
        <v>10</v>
      </c>
      <c r="S755" s="4" t="s">
        <v>286</v>
      </c>
      <c r="T755" s="68" t="str">
        <f t="shared" si="11"/>
        <v xml:space="preserve">10. Reducción de las desigualdades </v>
      </c>
      <c r="U755" s="90" t="s">
        <v>349</v>
      </c>
      <c r="V755" s="18" t="s">
        <v>350</v>
      </c>
      <c r="W755" s="90" t="s">
        <v>351</v>
      </c>
      <c r="X755" s="18" t="s">
        <v>352</v>
      </c>
      <c r="Y755" s="90" t="s">
        <v>349</v>
      </c>
      <c r="Z755" s="18" t="s">
        <v>1342</v>
      </c>
      <c r="AA755" s="54" t="s">
        <v>16493</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16184</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90">
        <v>2</v>
      </c>
      <c r="O756" s="4" t="s">
        <v>10662</v>
      </c>
      <c r="P756" s="90">
        <v>1</v>
      </c>
      <c r="Q756" s="4" t="s">
        <v>191</v>
      </c>
      <c r="R756" s="90">
        <v>16</v>
      </c>
      <c r="S756" s="4" t="s">
        <v>31</v>
      </c>
      <c r="T756" s="68" t="str">
        <f t="shared" si="11"/>
        <v>16. Paz, justicia e instituciones sólidas</v>
      </c>
      <c r="U756" s="90" t="s">
        <v>349</v>
      </c>
      <c r="V756" s="18" t="s">
        <v>350</v>
      </c>
      <c r="W756" s="90" t="s">
        <v>349</v>
      </c>
      <c r="X756" s="18" t="s">
        <v>783</v>
      </c>
      <c r="Y756" s="90" t="s">
        <v>351</v>
      </c>
      <c r="Z756" s="18" t="s">
        <v>1002</v>
      </c>
      <c r="AA756" s="54" t="s">
        <v>16487</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16185</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90" t="s">
        <v>528</v>
      </c>
      <c r="O757" s="5" t="s">
        <v>141</v>
      </c>
      <c r="P757" s="90" t="s">
        <v>349</v>
      </c>
      <c r="Q757" s="5" t="s">
        <v>195</v>
      </c>
      <c r="R757" s="90">
        <v>16</v>
      </c>
      <c r="S757" s="4" t="s">
        <v>31</v>
      </c>
      <c r="T757" s="68" t="str">
        <f t="shared" si="11"/>
        <v>16. Paz, justicia e instituciones sólidas</v>
      </c>
      <c r="U757" s="90" t="s">
        <v>497</v>
      </c>
      <c r="V757" s="4" t="s">
        <v>34</v>
      </c>
      <c r="W757" s="90" t="s">
        <v>3581</v>
      </c>
      <c r="X757" s="4" t="s">
        <v>235</v>
      </c>
      <c r="Y757" s="90" t="s">
        <v>349</v>
      </c>
      <c r="Z757" s="4" t="s">
        <v>236</v>
      </c>
      <c r="AA757" s="54" t="s">
        <v>16475</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16186</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90" t="s">
        <v>497</v>
      </c>
      <c r="O758" s="4" t="s">
        <v>139</v>
      </c>
      <c r="P758" s="90" t="s">
        <v>497</v>
      </c>
      <c r="Q758" s="4" t="s">
        <v>187</v>
      </c>
      <c r="R758" s="90">
        <v>16</v>
      </c>
      <c r="S758" s="4" t="s">
        <v>31</v>
      </c>
      <c r="T758" s="68" t="str">
        <f t="shared" si="11"/>
        <v>16. Paz, justicia e instituciones sólidas</v>
      </c>
      <c r="U758" s="90" t="s">
        <v>528</v>
      </c>
      <c r="V758" s="4" t="s">
        <v>34</v>
      </c>
      <c r="W758" s="90" t="s">
        <v>498</v>
      </c>
      <c r="X758" s="4" t="s">
        <v>37</v>
      </c>
      <c r="Y758" s="90" t="s">
        <v>351</v>
      </c>
      <c r="Z758" s="4" t="s">
        <v>252</v>
      </c>
      <c r="AA758" s="54" t="s">
        <v>16516</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16187</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90" t="s">
        <v>528</v>
      </c>
      <c r="O759" s="4" t="s">
        <v>141</v>
      </c>
      <c r="P759" s="90" t="s">
        <v>349</v>
      </c>
      <c r="Q759" s="4" t="s">
        <v>195</v>
      </c>
      <c r="R759" s="90">
        <v>5</v>
      </c>
      <c r="S759" s="4" t="s">
        <v>268</v>
      </c>
      <c r="T759" s="68" t="str">
        <f t="shared" si="11"/>
        <v xml:space="preserve">5. Igualdad de género </v>
      </c>
      <c r="U759" s="90" t="s">
        <v>497</v>
      </c>
      <c r="V759" s="4" t="s">
        <v>34</v>
      </c>
      <c r="W759" s="90" t="s">
        <v>349</v>
      </c>
      <c r="X759" s="4" t="s">
        <v>269</v>
      </c>
      <c r="Y759" s="90" t="s">
        <v>840</v>
      </c>
      <c r="Z759" s="4" t="s">
        <v>270</v>
      </c>
      <c r="AA759" s="54" t="s">
        <v>16476</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16188</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90" t="s">
        <v>349</v>
      </c>
      <c r="O760" s="5" t="s">
        <v>10662</v>
      </c>
      <c r="P760" s="90" t="s">
        <v>351</v>
      </c>
      <c r="Q760" s="5" t="s">
        <v>193</v>
      </c>
      <c r="R760" s="90">
        <v>10</v>
      </c>
      <c r="S760" s="4" t="s">
        <v>286</v>
      </c>
      <c r="T760" s="68" t="str">
        <f t="shared" si="11"/>
        <v xml:space="preserve">10. Reducción de las desigualdades </v>
      </c>
      <c r="U760" s="90" t="s">
        <v>497</v>
      </c>
      <c r="V760" s="4" t="s">
        <v>34</v>
      </c>
      <c r="W760" s="90" t="s">
        <v>349</v>
      </c>
      <c r="X760" s="4" t="s">
        <v>269</v>
      </c>
      <c r="Y760" s="90" t="s">
        <v>840</v>
      </c>
      <c r="Z760" s="4" t="s">
        <v>270</v>
      </c>
      <c r="AA760" s="54" t="s">
        <v>16476</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16189</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90">
        <v>2</v>
      </c>
      <c r="O761" s="5" t="s">
        <v>10662</v>
      </c>
      <c r="P761" s="90">
        <v>4</v>
      </c>
      <c r="Q761" s="5" t="s">
        <v>192</v>
      </c>
      <c r="R761" s="90" t="s">
        <v>1593</v>
      </c>
      <c r="S761" s="4" t="s">
        <v>286</v>
      </c>
      <c r="T761" s="68" t="str">
        <f t="shared" si="11"/>
        <v xml:space="preserve">10. Reducción de las desigualdades </v>
      </c>
      <c r="U761" s="90" t="s">
        <v>349</v>
      </c>
      <c r="V761" s="4" t="s">
        <v>350</v>
      </c>
      <c r="W761" s="90" t="s">
        <v>351</v>
      </c>
      <c r="X761" s="4" t="s">
        <v>352</v>
      </c>
      <c r="Y761" s="90"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16190</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90">
        <v>1</v>
      </c>
      <c r="O762" s="5" t="s">
        <v>148</v>
      </c>
      <c r="P762" s="90">
        <v>12</v>
      </c>
      <c r="Q762" s="5" t="s">
        <v>202</v>
      </c>
      <c r="R762" s="90">
        <v>16</v>
      </c>
      <c r="S762" s="4" t="s">
        <v>31</v>
      </c>
      <c r="T762" s="68" t="str">
        <f t="shared" si="11"/>
        <v>16. Paz, justicia e instituciones sólidas</v>
      </c>
      <c r="U762" s="90" t="s">
        <v>497</v>
      </c>
      <c r="V762" s="4" t="s">
        <v>34</v>
      </c>
      <c r="W762" s="90" t="s">
        <v>3581</v>
      </c>
      <c r="X762" s="4" t="s">
        <v>235</v>
      </c>
      <c r="Y762" s="90" t="s">
        <v>497</v>
      </c>
      <c r="Z762" s="4" t="s">
        <v>902</v>
      </c>
      <c r="AA762" s="54" t="s">
        <v>16484</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16191</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90">
        <v>1</v>
      </c>
      <c r="O763" s="5" t="s">
        <v>148</v>
      </c>
      <c r="P763" s="90">
        <v>7</v>
      </c>
      <c r="Q763" s="5" t="s">
        <v>199</v>
      </c>
      <c r="R763" s="90">
        <v>16</v>
      </c>
      <c r="S763" s="4" t="s">
        <v>31</v>
      </c>
      <c r="T763" s="68" t="str">
        <f t="shared" si="11"/>
        <v>16. Paz, justicia e instituciones sólidas</v>
      </c>
      <c r="U763" s="90" t="s">
        <v>497</v>
      </c>
      <c r="V763" s="4" t="s">
        <v>34</v>
      </c>
      <c r="W763" s="90" t="s">
        <v>3581</v>
      </c>
      <c r="X763" s="4" t="s">
        <v>235</v>
      </c>
      <c r="Y763" s="90" t="s">
        <v>497</v>
      </c>
      <c r="Z763" s="4" t="s">
        <v>902</v>
      </c>
      <c r="AA763" s="54" t="s">
        <v>16484</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16192</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90">
        <v>1</v>
      </c>
      <c r="O764" s="4" t="s">
        <v>148</v>
      </c>
      <c r="P764" s="90">
        <v>2</v>
      </c>
      <c r="Q764" s="4" t="s">
        <v>196</v>
      </c>
      <c r="R764" s="90">
        <v>16</v>
      </c>
      <c r="S764" s="4" t="s">
        <v>31</v>
      </c>
      <c r="T764" s="68" t="str">
        <f t="shared" si="11"/>
        <v>16. Paz, justicia e instituciones sólidas</v>
      </c>
      <c r="U764" s="90" t="s">
        <v>497</v>
      </c>
      <c r="V764" s="4" t="s">
        <v>34</v>
      </c>
      <c r="W764" s="90" t="s">
        <v>3581</v>
      </c>
      <c r="X764" s="4" t="s">
        <v>235</v>
      </c>
      <c r="Y764" s="90" t="s">
        <v>497</v>
      </c>
      <c r="Z764" s="4" t="s">
        <v>902</v>
      </c>
      <c r="AA764" s="54" t="s">
        <v>16484</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16193</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90" t="s">
        <v>497</v>
      </c>
      <c r="O765" s="5" t="s">
        <v>148</v>
      </c>
      <c r="P765" s="90" t="s">
        <v>349</v>
      </c>
      <c r="Q765" s="5" t="s">
        <v>196</v>
      </c>
      <c r="R765" s="90" t="s">
        <v>10550</v>
      </c>
      <c r="S765" s="4" t="s">
        <v>31</v>
      </c>
      <c r="T765" s="68" t="str">
        <f t="shared" si="11"/>
        <v>16. Paz, justicia e instituciones sólidas</v>
      </c>
      <c r="U765" s="90" t="s">
        <v>497</v>
      </c>
      <c r="V765" s="4" t="s">
        <v>34</v>
      </c>
      <c r="W765" s="90" t="s">
        <v>3581</v>
      </c>
      <c r="X765" s="4" t="s">
        <v>235</v>
      </c>
      <c r="Y765" s="90" t="s">
        <v>497</v>
      </c>
      <c r="Z765" s="4" t="s">
        <v>902</v>
      </c>
      <c r="AA765" s="54" t="s">
        <v>16484</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16194</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90">
        <v>3</v>
      </c>
      <c r="O766" s="4" t="s">
        <v>150</v>
      </c>
      <c r="P766" s="90">
        <v>1</v>
      </c>
      <c r="Q766" s="4" t="s">
        <v>209</v>
      </c>
      <c r="R766" s="90">
        <v>16</v>
      </c>
      <c r="S766" s="4" t="s">
        <v>31</v>
      </c>
      <c r="T766" s="68" t="str">
        <f t="shared" si="11"/>
        <v>16. Paz, justicia e instituciones sólidas</v>
      </c>
      <c r="U766" s="90" t="s">
        <v>497</v>
      </c>
      <c r="V766" s="4" t="s">
        <v>34</v>
      </c>
      <c r="W766" s="90" t="s">
        <v>3581</v>
      </c>
      <c r="X766" s="4" t="s">
        <v>235</v>
      </c>
      <c r="Y766" s="90" t="s">
        <v>349</v>
      </c>
      <c r="Z766" s="4" t="s">
        <v>236</v>
      </c>
      <c r="AA766" s="54" t="s">
        <v>16475</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16195</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90" t="s">
        <v>497</v>
      </c>
      <c r="O767" s="5" t="s">
        <v>148</v>
      </c>
      <c r="P767" s="90" t="s">
        <v>498</v>
      </c>
      <c r="Q767" s="5" t="s">
        <v>198</v>
      </c>
      <c r="R767" s="90">
        <v>16</v>
      </c>
      <c r="S767" s="4" t="s">
        <v>31</v>
      </c>
      <c r="T767" s="68" t="str">
        <f t="shared" si="11"/>
        <v>16. Paz, justicia e instituciones sólidas</v>
      </c>
      <c r="U767" s="90" t="s">
        <v>497</v>
      </c>
      <c r="V767" s="4" t="s">
        <v>34</v>
      </c>
      <c r="W767" s="90" t="s">
        <v>528</v>
      </c>
      <c r="X767" s="4" t="s">
        <v>37</v>
      </c>
      <c r="Y767" s="90"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16196</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90" t="s">
        <v>497</v>
      </c>
      <c r="O768" s="5" t="s">
        <v>148</v>
      </c>
      <c r="P768" s="90" t="s">
        <v>840</v>
      </c>
      <c r="Q768" s="5" t="s">
        <v>197</v>
      </c>
      <c r="R768" s="90">
        <v>5</v>
      </c>
      <c r="S768" s="4" t="s">
        <v>268</v>
      </c>
      <c r="T768" s="68" t="str">
        <f t="shared" si="11"/>
        <v xml:space="preserve">5. Igualdad de género </v>
      </c>
      <c r="U768" s="90" t="s">
        <v>497</v>
      </c>
      <c r="V768" s="4" t="s">
        <v>34</v>
      </c>
      <c r="W768" s="90" t="s">
        <v>349</v>
      </c>
      <c r="X768" s="4" t="s">
        <v>269</v>
      </c>
      <c r="Y768" s="90" t="s">
        <v>840</v>
      </c>
      <c r="Z768" s="4" t="s">
        <v>270</v>
      </c>
      <c r="AA768" s="54" t="s">
        <v>16476</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16197</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90" t="s">
        <v>497</v>
      </c>
      <c r="O769" s="4" t="s">
        <v>148</v>
      </c>
      <c r="P769" s="90" t="s">
        <v>6185</v>
      </c>
      <c r="Q769" s="4" t="s">
        <v>201</v>
      </c>
      <c r="R769" s="90">
        <v>10</v>
      </c>
      <c r="S769" s="4" t="s">
        <v>286</v>
      </c>
      <c r="T769" s="68" t="str">
        <f t="shared" si="11"/>
        <v xml:space="preserve">10. Reducción de las desigualdades </v>
      </c>
      <c r="U769" s="90" t="s">
        <v>497</v>
      </c>
      <c r="V769" s="4" t="s">
        <v>34</v>
      </c>
      <c r="W769" s="90" t="s">
        <v>349</v>
      </c>
      <c r="X769" s="4" t="s">
        <v>269</v>
      </c>
      <c r="Y769" s="90" t="s">
        <v>840</v>
      </c>
      <c r="Z769" s="4" t="s">
        <v>270</v>
      </c>
      <c r="AA769" s="54" t="s">
        <v>16476</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16198</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90" t="s">
        <v>497</v>
      </c>
      <c r="O770" s="4" t="s">
        <v>148</v>
      </c>
      <c r="P770" s="90" t="s">
        <v>4368</v>
      </c>
      <c r="Q770" s="4" t="s">
        <v>11582</v>
      </c>
      <c r="R770" s="90" t="s">
        <v>1593</v>
      </c>
      <c r="S770" s="4" t="s">
        <v>286</v>
      </c>
      <c r="T770" s="68" t="str">
        <f t="shared" si="11"/>
        <v xml:space="preserve">10. Reducción de las desigualdades </v>
      </c>
      <c r="U770" s="90" t="s">
        <v>349</v>
      </c>
      <c r="V770" s="4" t="s">
        <v>350</v>
      </c>
      <c r="W770" s="90" t="s">
        <v>351</v>
      </c>
      <c r="X770" s="4" t="s">
        <v>352</v>
      </c>
      <c r="Y770" s="90"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16199</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90">
        <v>1</v>
      </c>
      <c r="O771" s="4" t="s">
        <v>16465</v>
      </c>
      <c r="P771" s="90">
        <v>9</v>
      </c>
      <c r="Q771" s="4" t="s">
        <v>200</v>
      </c>
      <c r="R771" s="90">
        <v>4</v>
      </c>
      <c r="S771" s="4" t="s">
        <v>1022</v>
      </c>
      <c r="T771" s="68" t="str">
        <f t="shared" si="11"/>
        <v>4. Educación de calidad</v>
      </c>
      <c r="U771" s="90" t="s">
        <v>349</v>
      </c>
      <c r="V771" s="4" t="s">
        <v>350</v>
      </c>
      <c r="W771" s="90" t="s">
        <v>498</v>
      </c>
      <c r="X771" s="4" t="s">
        <v>693</v>
      </c>
      <c r="Y771" s="90" t="s">
        <v>528</v>
      </c>
      <c r="Z771" s="4" t="s">
        <v>694</v>
      </c>
      <c r="AA771" s="54" t="s">
        <v>16483</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16200</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90">
        <v>1</v>
      </c>
      <c r="O772" s="5" t="s">
        <v>148</v>
      </c>
      <c r="P772" s="90">
        <v>9</v>
      </c>
      <c r="Q772" s="5" t="s">
        <v>200</v>
      </c>
      <c r="R772" s="90">
        <v>4</v>
      </c>
      <c r="S772" s="4" t="s">
        <v>1022</v>
      </c>
      <c r="T772" s="68" t="str">
        <f t="shared" si="11"/>
        <v>4. Educación de calidad</v>
      </c>
      <c r="U772" s="90" t="s">
        <v>349</v>
      </c>
      <c r="V772" s="4" t="s">
        <v>350</v>
      </c>
      <c r="W772" s="90" t="s">
        <v>498</v>
      </c>
      <c r="X772" s="4" t="s">
        <v>693</v>
      </c>
      <c r="Y772" s="90" t="s">
        <v>528</v>
      </c>
      <c r="Z772" s="4" t="s">
        <v>694</v>
      </c>
      <c r="AA772" s="54" t="s">
        <v>16483</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16201</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90">
        <v>1</v>
      </c>
      <c r="O773" s="4" t="s">
        <v>148</v>
      </c>
      <c r="P773" s="90">
        <v>9</v>
      </c>
      <c r="Q773" s="4" t="s">
        <v>200</v>
      </c>
      <c r="R773" s="90">
        <v>16</v>
      </c>
      <c r="S773" s="4" t="s">
        <v>31</v>
      </c>
      <c r="T773" s="68" t="str">
        <f t="shared" si="11"/>
        <v>16. Paz, justicia e instituciones sólidas</v>
      </c>
      <c r="U773" s="90" t="s">
        <v>349</v>
      </c>
      <c r="V773" s="4" t="s">
        <v>350</v>
      </c>
      <c r="W773" s="90" t="s">
        <v>498</v>
      </c>
      <c r="X773" s="4" t="s">
        <v>693</v>
      </c>
      <c r="Y773" s="90" t="s">
        <v>528</v>
      </c>
      <c r="Z773" s="4" t="s">
        <v>694</v>
      </c>
      <c r="AA773" s="54" t="s">
        <v>16483</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16202</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90">
        <v>3</v>
      </c>
      <c r="O774" s="5" t="s">
        <v>150</v>
      </c>
      <c r="P774" s="90">
        <v>1</v>
      </c>
      <c r="Q774" s="5" t="s">
        <v>209</v>
      </c>
      <c r="R774" s="90">
        <v>16</v>
      </c>
      <c r="S774" s="4" t="s">
        <v>31</v>
      </c>
      <c r="T774" s="68" t="str">
        <f t="shared" si="11"/>
        <v>16. Paz, justicia e instituciones sólidas</v>
      </c>
      <c r="U774" s="90" t="s">
        <v>497</v>
      </c>
      <c r="V774" s="4" t="s">
        <v>34</v>
      </c>
      <c r="W774" s="90" t="s">
        <v>3581</v>
      </c>
      <c r="X774" s="4" t="s">
        <v>235</v>
      </c>
      <c r="Y774" s="90" t="s">
        <v>349</v>
      </c>
      <c r="Z774" s="4" t="s">
        <v>236</v>
      </c>
      <c r="AA774" s="54" t="s">
        <v>16475</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16203</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90" t="s">
        <v>497</v>
      </c>
      <c r="O775" s="4" t="s">
        <v>148</v>
      </c>
      <c r="P775" s="90" t="s">
        <v>498</v>
      </c>
      <c r="Q775" s="4" t="s">
        <v>198</v>
      </c>
      <c r="R775" s="90">
        <v>16</v>
      </c>
      <c r="S775" s="4" t="s">
        <v>31</v>
      </c>
      <c r="T775" s="68" t="str">
        <f t="shared" si="11"/>
        <v>16. Paz, justicia e instituciones sólidas</v>
      </c>
      <c r="U775" s="90" t="s">
        <v>497</v>
      </c>
      <c r="V775" s="4" t="s">
        <v>34</v>
      </c>
      <c r="W775" s="90" t="s">
        <v>528</v>
      </c>
      <c r="X775" s="4" t="s">
        <v>37</v>
      </c>
      <c r="Y775" s="90"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16204</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90" t="s">
        <v>497</v>
      </c>
      <c r="O776" s="5" t="s">
        <v>148</v>
      </c>
      <c r="P776" s="90" t="s">
        <v>6185</v>
      </c>
      <c r="Q776" s="5" t="s">
        <v>201</v>
      </c>
      <c r="R776" s="90">
        <v>5</v>
      </c>
      <c r="S776" s="4" t="s">
        <v>268</v>
      </c>
      <c r="T776" s="68" t="str">
        <f t="shared" si="11"/>
        <v xml:space="preserve">5. Igualdad de género </v>
      </c>
      <c r="U776" s="90" t="s">
        <v>497</v>
      </c>
      <c r="V776" s="4" t="s">
        <v>34</v>
      </c>
      <c r="W776" s="90" t="s">
        <v>349</v>
      </c>
      <c r="X776" s="4" t="s">
        <v>269</v>
      </c>
      <c r="Y776" s="90" t="s">
        <v>840</v>
      </c>
      <c r="Z776" s="4" t="s">
        <v>270</v>
      </c>
      <c r="AA776" s="54" t="s">
        <v>16476</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16205</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90" t="s">
        <v>497</v>
      </c>
      <c r="O777" s="4" t="s">
        <v>148</v>
      </c>
      <c r="P777" s="90" t="s">
        <v>6185</v>
      </c>
      <c r="Q777" s="4" t="s">
        <v>201</v>
      </c>
      <c r="R777" s="90">
        <v>10</v>
      </c>
      <c r="S777" s="4" t="s">
        <v>286</v>
      </c>
      <c r="T777" s="68" t="str">
        <f t="shared" ref="T777:T840" si="12">R777&amp;". "&amp;S777</f>
        <v xml:space="preserve">10. Reducción de las desigualdades </v>
      </c>
      <c r="U777" s="90" t="s">
        <v>497</v>
      </c>
      <c r="V777" s="4" t="s">
        <v>34</v>
      </c>
      <c r="W777" s="90" t="s">
        <v>349</v>
      </c>
      <c r="X777" s="4" t="s">
        <v>269</v>
      </c>
      <c r="Y777" s="90" t="s">
        <v>840</v>
      </c>
      <c r="Z777" s="4" t="s">
        <v>270</v>
      </c>
      <c r="AA777" s="54" t="s">
        <v>16476</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16206</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90" t="s">
        <v>497</v>
      </c>
      <c r="O778" s="5" t="s">
        <v>148</v>
      </c>
      <c r="P778" s="90" t="s">
        <v>6185</v>
      </c>
      <c r="Q778" s="5" t="s">
        <v>201</v>
      </c>
      <c r="R778" s="90" t="s">
        <v>1593</v>
      </c>
      <c r="S778" s="4" t="s">
        <v>286</v>
      </c>
      <c r="T778" s="68" t="str">
        <f t="shared" si="12"/>
        <v xml:space="preserve">10. Reducción de las desigualdades </v>
      </c>
      <c r="U778" s="90" t="s">
        <v>349</v>
      </c>
      <c r="V778" s="4" t="s">
        <v>350</v>
      </c>
      <c r="W778" s="90" t="s">
        <v>351</v>
      </c>
      <c r="X778" s="4" t="s">
        <v>352</v>
      </c>
      <c r="Y778" s="90"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16207</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90">
        <v>1</v>
      </c>
      <c r="O779" s="4" t="s">
        <v>148</v>
      </c>
      <c r="P779" s="90">
        <v>9</v>
      </c>
      <c r="Q779" s="4" t="s">
        <v>200</v>
      </c>
      <c r="R779" s="90" t="s">
        <v>840</v>
      </c>
      <c r="S779" s="4" t="s">
        <v>1022</v>
      </c>
      <c r="T779" s="68" t="str">
        <f t="shared" si="12"/>
        <v>4. Educación de calidad</v>
      </c>
      <c r="U779" s="90" t="s">
        <v>349</v>
      </c>
      <c r="V779" s="4" t="s">
        <v>350</v>
      </c>
      <c r="W779" s="90" t="s">
        <v>498</v>
      </c>
      <c r="X779" s="4" t="s">
        <v>693</v>
      </c>
      <c r="Y779" s="90" t="s">
        <v>528</v>
      </c>
      <c r="Z779" s="4" t="s">
        <v>694</v>
      </c>
      <c r="AA779" s="54" t="s">
        <v>16483</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16208</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90">
        <v>1</v>
      </c>
      <c r="O780" s="5" t="s">
        <v>148</v>
      </c>
      <c r="P780" s="90">
        <v>2</v>
      </c>
      <c r="Q780" s="5" t="s">
        <v>196</v>
      </c>
      <c r="R780" s="90">
        <v>16</v>
      </c>
      <c r="S780" s="4" t="s">
        <v>31</v>
      </c>
      <c r="T780" s="68" t="str">
        <f t="shared" si="12"/>
        <v>16. Paz, justicia e instituciones sólidas</v>
      </c>
      <c r="U780" s="90" t="s">
        <v>497</v>
      </c>
      <c r="V780" s="4" t="s">
        <v>34</v>
      </c>
      <c r="W780" s="90" t="s">
        <v>3581</v>
      </c>
      <c r="X780" s="4" t="s">
        <v>235</v>
      </c>
      <c r="Y780" s="90" t="s">
        <v>497</v>
      </c>
      <c r="Z780" s="4" t="s">
        <v>902</v>
      </c>
      <c r="AA780" s="54" t="s">
        <v>16484</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16209</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90">
        <v>1</v>
      </c>
      <c r="O781" s="4" t="s">
        <v>148</v>
      </c>
      <c r="P781" s="90">
        <v>2</v>
      </c>
      <c r="Q781" s="4" t="s">
        <v>196</v>
      </c>
      <c r="R781" s="90">
        <v>16</v>
      </c>
      <c r="S781" s="4" t="s">
        <v>31</v>
      </c>
      <c r="T781" s="68" t="str">
        <f t="shared" si="12"/>
        <v>16. Paz, justicia e instituciones sólidas</v>
      </c>
      <c r="U781" s="90" t="s">
        <v>497</v>
      </c>
      <c r="V781" s="4" t="s">
        <v>34</v>
      </c>
      <c r="W781" s="90" t="s">
        <v>3581</v>
      </c>
      <c r="X781" s="4" t="s">
        <v>235</v>
      </c>
      <c r="Y781" s="90" t="s">
        <v>497</v>
      </c>
      <c r="Z781" s="4" t="s">
        <v>902</v>
      </c>
      <c r="AA781" s="54" t="s">
        <v>16484</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16210</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90" t="s">
        <v>528</v>
      </c>
      <c r="O782" s="5" t="s">
        <v>11745</v>
      </c>
      <c r="P782" s="90" t="s">
        <v>497</v>
      </c>
      <c r="Q782" s="5" t="s">
        <v>209</v>
      </c>
      <c r="R782" s="90" t="s">
        <v>10550</v>
      </c>
      <c r="S782" s="4" t="s">
        <v>31</v>
      </c>
      <c r="T782" s="68" t="str">
        <f t="shared" si="12"/>
        <v>16. Paz, justicia e instituciones sólidas</v>
      </c>
      <c r="U782" s="90" t="s">
        <v>497</v>
      </c>
      <c r="V782" s="4" t="s">
        <v>34</v>
      </c>
      <c r="W782" s="90" t="s">
        <v>3581</v>
      </c>
      <c r="X782" s="4" t="s">
        <v>235</v>
      </c>
      <c r="Y782" s="90" t="s">
        <v>349</v>
      </c>
      <c r="Z782" s="4" t="s">
        <v>236</v>
      </c>
      <c r="AA782" s="54" t="s">
        <v>16475</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16211</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90" t="s">
        <v>349</v>
      </c>
      <c r="O783" s="4" t="s">
        <v>149</v>
      </c>
      <c r="P783" s="90" t="s">
        <v>528</v>
      </c>
      <c r="Q783" s="4" t="s">
        <v>205</v>
      </c>
      <c r="R783" s="90">
        <v>16</v>
      </c>
      <c r="S783" s="4" t="s">
        <v>31</v>
      </c>
      <c r="T783" s="68" t="str">
        <f t="shared" si="12"/>
        <v>16. Paz, justicia e instituciones sólidas</v>
      </c>
      <c r="U783" s="90" t="s">
        <v>497</v>
      </c>
      <c r="V783" s="4" t="s">
        <v>34</v>
      </c>
      <c r="W783" s="90" t="s">
        <v>528</v>
      </c>
      <c r="X783" s="4" t="s">
        <v>37</v>
      </c>
      <c r="Y783" s="90"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16212</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90" t="s">
        <v>497</v>
      </c>
      <c r="O784" s="5" t="s">
        <v>148</v>
      </c>
      <c r="P784" s="90" t="s">
        <v>6185</v>
      </c>
      <c r="Q784" s="5" t="s">
        <v>201</v>
      </c>
      <c r="R784" s="90">
        <v>16</v>
      </c>
      <c r="S784" s="4" t="s">
        <v>31</v>
      </c>
      <c r="T784" s="68" t="str">
        <f t="shared" si="12"/>
        <v>16. Paz, justicia e instituciones sólidas</v>
      </c>
      <c r="U784" s="90" t="s">
        <v>497</v>
      </c>
      <c r="V784" s="4" t="s">
        <v>34</v>
      </c>
      <c r="W784" s="90" t="s">
        <v>349</v>
      </c>
      <c r="X784" s="4" t="s">
        <v>269</v>
      </c>
      <c r="Y784" s="90" t="s">
        <v>840</v>
      </c>
      <c r="Z784" s="4" t="s">
        <v>270</v>
      </c>
      <c r="AA784" s="54" t="s">
        <v>16476</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16213</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90" t="s">
        <v>497</v>
      </c>
      <c r="O785" s="4" t="s">
        <v>148</v>
      </c>
      <c r="P785" s="90" t="s">
        <v>6185</v>
      </c>
      <c r="Q785" s="4" t="s">
        <v>201</v>
      </c>
      <c r="R785" s="90" t="s">
        <v>10550</v>
      </c>
      <c r="S785" s="4" t="s">
        <v>31</v>
      </c>
      <c r="T785" s="68" t="str">
        <f t="shared" si="12"/>
        <v>16. Paz, justicia e instituciones sólidas</v>
      </c>
      <c r="U785" s="90" t="s">
        <v>497</v>
      </c>
      <c r="V785" s="4" t="s">
        <v>34</v>
      </c>
      <c r="W785" s="90" t="s">
        <v>349</v>
      </c>
      <c r="X785" s="4" t="s">
        <v>269</v>
      </c>
      <c r="Y785" s="90" t="s">
        <v>840</v>
      </c>
      <c r="Z785" s="4" t="s">
        <v>270</v>
      </c>
      <c r="AA785" s="54" t="s">
        <v>16476</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16214</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90" t="s">
        <v>497</v>
      </c>
      <c r="O786" s="5" t="s">
        <v>148</v>
      </c>
      <c r="P786" s="90" t="s">
        <v>6185</v>
      </c>
      <c r="Q786" s="5" t="s">
        <v>201</v>
      </c>
      <c r="R786" s="90" t="s">
        <v>1593</v>
      </c>
      <c r="S786" s="4" t="s">
        <v>286</v>
      </c>
      <c r="T786" s="68" t="str">
        <f t="shared" si="12"/>
        <v xml:space="preserve">10. Reducción de las desigualdades </v>
      </c>
      <c r="U786" s="90" t="s">
        <v>349</v>
      </c>
      <c r="V786" s="4" t="s">
        <v>350</v>
      </c>
      <c r="W786" s="90" t="s">
        <v>351</v>
      </c>
      <c r="X786" s="4" t="s">
        <v>352</v>
      </c>
      <c r="Y786" s="90"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16215</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90" t="s">
        <v>497</v>
      </c>
      <c r="O787" s="4" t="s">
        <v>148</v>
      </c>
      <c r="P787" s="90" t="s">
        <v>349</v>
      </c>
      <c r="Q787" s="4" t="s">
        <v>196</v>
      </c>
      <c r="R787" s="90" t="s">
        <v>10550</v>
      </c>
      <c r="S787" s="4" t="s">
        <v>31</v>
      </c>
      <c r="T787" s="68" t="str">
        <f t="shared" si="12"/>
        <v>16. Paz, justicia e instituciones sólidas</v>
      </c>
      <c r="U787" s="90" t="s">
        <v>497</v>
      </c>
      <c r="V787" s="4" t="s">
        <v>34</v>
      </c>
      <c r="W787" s="90" t="s">
        <v>3581</v>
      </c>
      <c r="X787" s="4" t="s">
        <v>235</v>
      </c>
      <c r="Y787" s="90" t="s">
        <v>497</v>
      </c>
      <c r="Z787" s="4" t="s">
        <v>902</v>
      </c>
      <c r="AA787" s="54" t="s">
        <v>16484</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16216</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90" t="s">
        <v>497</v>
      </c>
      <c r="O788" s="5" t="s">
        <v>148</v>
      </c>
      <c r="P788" s="90" t="s">
        <v>349</v>
      </c>
      <c r="Q788" s="5" t="s">
        <v>196</v>
      </c>
      <c r="R788" s="90" t="s">
        <v>10550</v>
      </c>
      <c r="S788" s="4" t="s">
        <v>31</v>
      </c>
      <c r="T788" s="68" t="str">
        <f t="shared" si="12"/>
        <v>16. Paz, justicia e instituciones sólidas</v>
      </c>
      <c r="U788" s="90" t="s">
        <v>497</v>
      </c>
      <c r="V788" s="4" t="s">
        <v>34</v>
      </c>
      <c r="W788" s="90" t="s">
        <v>3581</v>
      </c>
      <c r="X788" s="4" t="s">
        <v>235</v>
      </c>
      <c r="Y788" s="90" t="s">
        <v>497</v>
      </c>
      <c r="Z788" s="4" t="s">
        <v>902</v>
      </c>
      <c r="AA788" s="54" t="s">
        <v>16484</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16217</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90" t="s">
        <v>528</v>
      </c>
      <c r="O789" s="4" t="s">
        <v>11745</v>
      </c>
      <c r="P789" s="90" t="s">
        <v>497</v>
      </c>
      <c r="Q789" s="4" t="s">
        <v>209</v>
      </c>
      <c r="R789" s="90" t="s">
        <v>10550</v>
      </c>
      <c r="S789" s="4" t="s">
        <v>31</v>
      </c>
      <c r="T789" s="68" t="str">
        <f t="shared" si="12"/>
        <v>16. Paz, justicia e instituciones sólidas</v>
      </c>
      <c r="U789" s="90" t="s">
        <v>497</v>
      </c>
      <c r="V789" s="4" t="s">
        <v>34</v>
      </c>
      <c r="W789" s="90" t="s">
        <v>3581</v>
      </c>
      <c r="X789" s="4" t="s">
        <v>235</v>
      </c>
      <c r="Y789" s="90" t="s">
        <v>349</v>
      </c>
      <c r="Z789" s="4" t="s">
        <v>236</v>
      </c>
      <c r="AA789" s="54" t="s">
        <v>16475</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16218</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90" t="s">
        <v>497</v>
      </c>
      <c r="O790" s="5" t="s">
        <v>148</v>
      </c>
      <c r="P790" s="90" t="s">
        <v>4368</v>
      </c>
      <c r="Q790" s="5" t="s">
        <v>202</v>
      </c>
      <c r="R790" s="90" t="s">
        <v>10550</v>
      </c>
      <c r="S790" s="4" t="s">
        <v>31</v>
      </c>
      <c r="T790" s="68" t="str">
        <f t="shared" si="12"/>
        <v>16. Paz, justicia e instituciones sólidas</v>
      </c>
      <c r="U790" s="90" t="s">
        <v>528</v>
      </c>
      <c r="V790" s="4" t="s">
        <v>34</v>
      </c>
      <c r="W790" s="90" t="s">
        <v>4738</v>
      </c>
      <c r="X790" s="4" t="s">
        <v>37</v>
      </c>
      <c r="Y790" s="90" t="s">
        <v>528</v>
      </c>
      <c r="Z790" s="4" t="s">
        <v>252</v>
      </c>
      <c r="AA790" s="54" t="s">
        <v>16512</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16219</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90" t="s">
        <v>497</v>
      </c>
      <c r="O791" s="4" t="s">
        <v>148</v>
      </c>
      <c r="P791" s="90" t="s">
        <v>6185</v>
      </c>
      <c r="Q791" s="4" t="s">
        <v>201</v>
      </c>
      <c r="R791" s="90">
        <v>5</v>
      </c>
      <c r="S791" s="4" t="s">
        <v>268</v>
      </c>
      <c r="T791" s="68" t="str">
        <f t="shared" si="12"/>
        <v xml:space="preserve">5. Igualdad de género </v>
      </c>
      <c r="U791" s="90" t="s">
        <v>497</v>
      </c>
      <c r="V791" s="4" t="s">
        <v>34</v>
      </c>
      <c r="W791" s="90" t="s">
        <v>349</v>
      </c>
      <c r="X791" s="4" t="s">
        <v>269</v>
      </c>
      <c r="Y791" s="90" t="s">
        <v>840</v>
      </c>
      <c r="Z791" s="4" t="s">
        <v>270</v>
      </c>
      <c r="AA791" s="54" t="s">
        <v>16476</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16220</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90" t="s">
        <v>497</v>
      </c>
      <c r="O792" s="5" t="s">
        <v>148</v>
      </c>
      <c r="P792" s="90" t="s">
        <v>6185</v>
      </c>
      <c r="Q792" s="5" t="s">
        <v>201</v>
      </c>
      <c r="R792" s="90">
        <v>10</v>
      </c>
      <c r="S792" s="4" t="s">
        <v>286</v>
      </c>
      <c r="T792" s="68" t="str">
        <f t="shared" si="12"/>
        <v xml:space="preserve">10. Reducción de las desigualdades </v>
      </c>
      <c r="U792" s="90" t="s">
        <v>497</v>
      </c>
      <c r="V792" s="4" t="s">
        <v>34</v>
      </c>
      <c r="W792" s="90" t="s">
        <v>349</v>
      </c>
      <c r="X792" s="4" t="s">
        <v>269</v>
      </c>
      <c r="Y792" s="90" t="s">
        <v>840</v>
      </c>
      <c r="Z792" s="4" t="s">
        <v>270</v>
      </c>
      <c r="AA792" s="54" t="s">
        <v>16476</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16221</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90" t="s">
        <v>497</v>
      </c>
      <c r="O793" s="4" t="s">
        <v>148</v>
      </c>
      <c r="P793" s="90" t="s">
        <v>6185</v>
      </c>
      <c r="Q793" s="4" t="s">
        <v>201</v>
      </c>
      <c r="R793" s="90" t="s">
        <v>1593</v>
      </c>
      <c r="S793" s="4" t="s">
        <v>286</v>
      </c>
      <c r="T793" s="68" t="str">
        <f t="shared" si="12"/>
        <v xml:space="preserve">10. Reducción de las desigualdades </v>
      </c>
      <c r="U793" s="90" t="s">
        <v>349</v>
      </c>
      <c r="V793" s="4" t="s">
        <v>350</v>
      </c>
      <c r="W793" s="90" t="s">
        <v>351</v>
      </c>
      <c r="X793" s="4" t="s">
        <v>352</v>
      </c>
      <c r="Y793" s="90"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16222</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90" t="s">
        <v>528</v>
      </c>
      <c r="O794" s="5" t="s">
        <v>153</v>
      </c>
      <c r="P794" s="90" t="s">
        <v>349</v>
      </c>
      <c r="Q794" s="5" t="s">
        <v>218</v>
      </c>
      <c r="R794" s="90" t="s">
        <v>1593</v>
      </c>
      <c r="S794" s="4" t="s">
        <v>286</v>
      </c>
      <c r="T794" s="68" t="str">
        <f t="shared" si="12"/>
        <v xml:space="preserve">10. Reducción de las desigualdades </v>
      </c>
      <c r="U794" s="90" t="s">
        <v>497</v>
      </c>
      <c r="V794" s="4" t="s">
        <v>34</v>
      </c>
      <c r="W794" s="90" t="s">
        <v>497</v>
      </c>
      <c r="X794" s="4" t="s">
        <v>11894</v>
      </c>
      <c r="Y794" s="90" t="s">
        <v>349</v>
      </c>
      <c r="Z794" s="4" t="s">
        <v>11895</v>
      </c>
      <c r="AA794" s="54" t="s">
        <v>16526</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16231</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90" t="s">
        <v>528</v>
      </c>
      <c r="O795" s="4" t="s">
        <v>153</v>
      </c>
      <c r="P795" s="90" t="s">
        <v>497</v>
      </c>
      <c r="Q795" s="4" t="s">
        <v>217</v>
      </c>
      <c r="R795" s="90" t="s">
        <v>1593</v>
      </c>
      <c r="S795" s="4" t="s">
        <v>286</v>
      </c>
      <c r="T795" s="68" t="str">
        <f t="shared" si="12"/>
        <v xml:space="preserve">10. Reducción de las desigualdades </v>
      </c>
      <c r="U795" s="90" t="s">
        <v>349</v>
      </c>
      <c r="V795" s="4" t="s">
        <v>350</v>
      </c>
      <c r="W795" s="90" t="s">
        <v>351</v>
      </c>
      <c r="X795" s="4" t="s">
        <v>352</v>
      </c>
      <c r="Y795" s="90"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16223</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90" t="s">
        <v>498</v>
      </c>
      <c r="O796" s="4" t="s">
        <v>155</v>
      </c>
      <c r="P796" s="90" t="s">
        <v>497</v>
      </c>
      <c r="Q796" s="4" t="s">
        <v>221</v>
      </c>
      <c r="R796" s="90" t="s">
        <v>10550</v>
      </c>
      <c r="S796" s="4" t="s">
        <v>31</v>
      </c>
      <c r="T796" s="68" t="str">
        <f t="shared" si="12"/>
        <v>16. Paz, justicia e instituciones sólidas</v>
      </c>
      <c r="U796" s="90" t="s">
        <v>497</v>
      </c>
      <c r="V796" s="4" t="s">
        <v>34</v>
      </c>
      <c r="W796" s="90" t="s">
        <v>3581</v>
      </c>
      <c r="X796" s="4" t="s">
        <v>235</v>
      </c>
      <c r="Y796" s="90" t="s">
        <v>349</v>
      </c>
      <c r="Z796" s="4" t="s">
        <v>236</v>
      </c>
      <c r="AA796" s="54" t="s">
        <v>16475</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16224</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90" t="s">
        <v>528</v>
      </c>
      <c r="O797" s="5" t="s">
        <v>153</v>
      </c>
      <c r="P797" s="90" t="s">
        <v>349</v>
      </c>
      <c r="Q797" s="5" t="s">
        <v>218</v>
      </c>
      <c r="R797" s="90" t="s">
        <v>10550</v>
      </c>
      <c r="S797" s="4" t="s">
        <v>31</v>
      </c>
      <c r="T797" s="68" t="str">
        <f t="shared" si="12"/>
        <v>16. Paz, justicia e instituciones sólidas</v>
      </c>
      <c r="U797" s="90" t="s">
        <v>528</v>
      </c>
      <c r="V797" s="4" t="s">
        <v>34</v>
      </c>
      <c r="W797" s="90" t="s">
        <v>4738</v>
      </c>
      <c r="X797" s="4" t="s">
        <v>37</v>
      </c>
      <c r="Y797" s="90" t="s">
        <v>528</v>
      </c>
      <c r="Z797" s="4" t="s">
        <v>252</v>
      </c>
      <c r="AA797" s="54" t="s">
        <v>16512</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16225</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90" t="s">
        <v>528</v>
      </c>
      <c r="O798" s="4" t="s">
        <v>153</v>
      </c>
      <c r="P798" s="90" t="s">
        <v>349</v>
      </c>
      <c r="Q798" s="4" t="s">
        <v>218</v>
      </c>
      <c r="R798" s="90" t="s">
        <v>10550</v>
      </c>
      <c r="S798" s="4" t="s">
        <v>31</v>
      </c>
      <c r="T798" s="68" t="str">
        <f t="shared" si="12"/>
        <v>16. Paz, justicia e instituciones sólidas</v>
      </c>
      <c r="U798" s="90" t="s">
        <v>528</v>
      </c>
      <c r="V798" s="4" t="s">
        <v>34</v>
      </c>
      <c r="W798" s="90" t="s">
        <v>4738</v>
      </c>
      <c r="X798" s="4" t="s">
        <v>37</v>
      </c>
      <c r="Y798" s="90" t="s">
        <v>528</v>
      </c>
      <c r="Z798" s="4" t="s">
        <v>252</v>
      </c>
      <c r="AA798" s="54" t="s">
        <v>16512</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16226</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90" t="s">
        <v>528</v>
      </c>
      <c r="O799" s="5" t="s">
        <v>153</v>
      </c>
      <c r="P799" s="90" t="s">
        <v>497</v>
      </c>
      <c r="Q799" s="5" t="s">
        <v>217</v>
      </c>
      <c r="R799" s="90" t="s">
        <v>10550</v>
      </c>
      <c r="S799" s="4" t="s">
        <v>31</v>
      </c>
      <c r="T799" s="68" t="str">
        <f t="shared" si="12"/>
        <v>16. Paz, justicia e instituciones sólidas</v>
      </c>
      <c r="U799" s="90" t="s">
        <v>528</v>
      </c>
      <c r="V799" s="4" t="s">
        <v>34</v>
      </c>
      <c r="W799" s="90" t="s">
        <v>4738</v>
      </c>
      <c r="X799" s="4" t="s">
        <v>37</v>
      </c>
      <c r="Y799" s="90" t="s">
        <v>528</v>
      </c>
      <c r="Z799" s="4" t="s">
        <v>252</v>
      </c>
      <c r="AA799" s="54" t="s">
        <v>16512</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16227</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90">
        <v>3</v>
      </c>
      <c r="O800" s="4" t="s">
        <v>153</v>
      </c>
      <c r="P800" s="90">
        <v>2</v>
      </c>
      <c r="Q800" s="4" t="s">
        <v>218</v>
      </c>
      <c r="R800" s="90">
        <v>16</v>
      </c>
      <c r="S800" s="4" t="s">
        <v>31</v>
      </c>
      <c r="T800" s="68" t="str">
        <f t="shared" si="12"/>
        <v>16. Paz, justicia e instituciones sólidas</v>
      </c>
      <c r="U800" s="90" t="s">
        <v>497</v>
      </c>
      <c r="V800" s="4" t="s">
        <v>34</v>
      </c>
      <c r="W800" s="90" t="s">
        <v>528</v>
      </c>
      <c r="X800" s="4" t="s">
        <v>37</v>
      </c>
      <c r="Y800" s="90"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16228</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90">
        <v>3</v>
      </c>
      <c r="O801" s="5" t="s">
        <v>153</v>
      </c>
      <c r="P801" s="90">
        <v>1</v>
      </c>
      <c r="Q801" s="5" t="s">
        <v>217</v>
      </c>
      <c r="R801" s="90">
        <v>5</v>
      </c>
      <c r="S801" s="4" t="s">
        <v>268</v>
      </c>
      <c r="T801" s="68" t="str">
        <f t="shared" si="12"/>
        <v xml:space="preserve">5. Igualdad de género </v>
      </c>
      <c r="U801" s="90" t="s">
        <v>497</v>
      </c>
      <c r="V801" s="4" t="s">
        <v>34</v>
      </c>
      <c r="W801" s="90" t="s">
        <v>349</v>
      </c>
      <c r="X801" s="4" t="s">
        <v>269</v>
      </c>
      <c r="Y801" s="90" t="s">
        <v>840</v>
      </c>
      <c r="Z801" s="4" t="s">
        <v>270</v>
      </c>
      <c r="AA801" s="54" t="s">
        <v>16476</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16229</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90" t="s">
        <v>528</v>
      </c>
      <c r="O802" s="4" t="s">
        <v>153</v>
      </c>
      <c r="P802" s="90" t="s">
        <v>497</v>
      </c>
      <c r="Q802" s="4" t="s">
        <v>217</v>
      </c>
      <c r="R802" s="90">
        <v>10</v>
      </c>
      <c r="S802" s="4" t="s">
        <v>286</v>
      </c>
      <c r="T802" s="68" t="str">
        <f t="shared" si="12"/>
        <v xml:space="preserve">10. Reducción de las desigualdades </v>
      </c>
      <c r="U802" s="90" t="s">
        <v>497</v>
      </c>
      <c r="V802" s="4" t="s">
        <v>34</v>
      </c>
      <c r="W802" s="90" t="s">
        <v>349</v>
      </c>
      <c r="X802" s="4" t="s">
        <v>269</v>
      </c>
      <c r="Y802" s="90" t="s">
        <v>840</v>
      </c>
      <c r="Z802" s="4" t="s">
        <v>270</v>
      </c>
      <c r="AA802" s="54" t="s">
        <v>16476</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16230</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90">
        <v>3</v>
      </c>
      <c r="O803" s="5" t="s">
        <v>153</v>
      </c>
      <c r="P803" s="90">
        <v>1</v>
      </c>
      <c r="Q803" s="5" t="s">
        <v>217</v>
      </c>
      <c r="R803" s="90">
        <v>16</v>
      </c>
      <c r="S803" s="4" t="s">
        <v>31</v>
      </c>
      <c r="T803" s="68" t="str">
        <f t="shared" si="12"/>
        <v>16. Paz, justicia e instituciones sólidas</v>
      </c>
      <c r="U803" s="90" t="s">
        <v>528</v>
      </c>
      <c r="V803" s="4" t="s">
        <v>34</v>
      </c>
      <c r="W803" s="90" t="s">
        <v>4738</v>
      </c>
      <c r="X803" s="4" t="s">
        <v>37</v>
      </c>
      <c r="Y803" s="90" t="s">
        <v>528</v>
      </c>
      <c r="Z803" s="4" t="s">
        <v>252</v>
      </c>
      <c r="AA803" s="54" t="s">
        <v>16512</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16232</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90" t="s">
        <v>349</v>
      </c>
      <c r="O804" s="4" t="s">
        <v>152</v>
      </c>
      <c r="P804" s="90" t="s">
        <v>497</v>
      </c>
      <c r="Q804" s="4" t="s">
        <v>213</v>
      </c>
      <c r="R804" s="90">
        <v>16</v>
      </c>
      <c r="S804" s="4" t="s">
        <v>31</v>
      </c>
      <c r="T804" s="68" t="str">
        <f t="shared" si="12"/>
        <v>16. Paz, justicia e instituciones sólidas</v>
      </c>
      <c r="U804" s="90" t="s">
        <v>349</v>
      </c>
      <c r="V804" s="4" t="s">
        <v>350</v>
      </c>
      <c r="W804" s="90" t="s">
        <v>498</v>
      </c>
      <c r="X804" s="4" t="s">
        <v>693</v>
      </c>
      <c r="Y804" s="90" t="s">
        <v>528</v>
      </c>
      <c r="Z804" s="4" t="s">
        <v>694</v>
      </c>
      <c r="AA804" s="54" t="s">
        <v>16483</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16233</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90" t="s">
        <v>528</v>
      </c>
      <c r="O805" s="5" t="s">
        <v>153</v>
      </c>
      <c r="P805" s="90" t="s">
        <v>349</v>
      </c>
      <c r="Q805" s="5" t="s">
        <v>218</v>
      </c>
      <c r="R805" s="90" t="s">
        <v>1593</v>
      </c>
      <c r="S805" s="4" t="s">
        <v>286</v>
      </c>
      <c r="T805" s="68" t="str">
        <f t="shared" si="12"/>
        <v xml:space="preserve">10. Reducción de las desigualdades </v>
      </c>
      <c r="U805" s="90" t="s">
        <v>349</v>
      </c>
      <c r="V805" s="4" t="s">
        <v>350</v>
      </c>
      <c r="W805" s="90" t="s">
        <v>498</v>
      </c>
      <c r="X805" s="4" t="s">
        <v>693</v>
      </c>
      <c r="Y805" s="90" t="s">
        <v>528</v>
      </c>
      <c r="Z805" s="4" t="s">
        <v>694</v>
      </c>
      <c r="AA805" s="54" t="s">
        <v>16483</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16234</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90" t="s">
        <v>498</v>
      </c>
      <c r="O806" s="4" t="s">
        <v>155</v>
      </c>
      <c r="P806" s="90" t="s">
        <v>497</v>
      </c>
      <c r="Q806" s="4" t="s">
        <v>221</v>
      </c>
      <c r="R806" s="90">
        <v>16</v>
      </c>
      <c r="S806" s="4" t="s">
        <v>31</v>
      </c>
      <c r="T806" s="68" t="str">
        <f t="shared" si="12"/>
        <v>16. Paz, justicia e instituciones sólidas</v>
      </c>
      <c r="U806" s="90" t="s">
        <v>497</v>
      </c>
      <c r="V806" s="4" t="s">
        <v>34</v>
      </c>
      <c r="W806" s="90" t="s">
        <v>3581</v>
      </c>
      <c r="X806" s="4" t="s">
        <v>235</v>
      </c>
      <c r="Y806" s="90" t="s">
        <v>349</v>
      </c>
      <c r="Z806" s="4" t="s">
        <v>236</v>
      </c>
      <c r="AA806" s="54" t="s">
        <v>16475</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16235</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90">
        <v>3</v>
      </c>
      <c r="O807" s="5" t="s">
        <v>153</v>
      </c>
      <c r="P807" s="90">
        <v>2</v>
      </c>
      <c r="Q807" s="5" t="s">
        <v>218</v>
      </c>
      <c r="R807" s="90">
        <v>16</v>
      </c>
      <c r="S807" s="4" t="s">
        <v>31</v>
      </c>
      <c r="T807" s="68" t="str">
        <f t="shared" si="12"/>
        <v>16. Paz, justicia e instituciones sólidas</v>
      </c>
      <c r="U807" s="90" t="s">
        <v>528</v>
      </c>
      <c r="V807" s="4" t="s">
        <v>34</v>
      </c>
      <c r="W807" s="90" t="s">
        <v>4738</v>
      </c>
      <c r="X807" s="4" t="s">
        <v>37</v>
      </c>
      <c r="Y807" s="90" t="s">
        <v>528</v>
      </c>
      <c r="Z807" s="4" t="s">
        <v>252</v>
      </c>
      <c r="AA807" s="54" t="s">
        <v>16512</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16236</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90" t="s">
        <v>840</v>
      </c>
      <c r="O808" s="4" t="s">
        <v>12073</v>
      </c>
      <c r="P808" s="90" t="s">
        <v>497</v>
      </c>
      <c r="Q808" s="4" t="s">
        <v>219</v>
      </c>
      <c r="R808" s="90">
        <v>5</v>
      </c>
      <c r="S808" s="4" t="s">
        <v>268</v>
      </c>
      <c r="T808" s="68" t="str">
        <f t="shared" si="12"/>
        <v xml:space="preserve">5. Igualdad de género </v>
      </c>
      <c r="U808" s="90" t="s">
        <v>497</v>
      </c>
      <c r="V808" s="4" t="s">
        <v>34</v>
      </c>
      <c r="W808" s="90" t="s">
        <v>349</v>
      </c>
      <c r="X808" s="4" t="s">
        <v>269</v>
      </c>
      <c r="Y808" s="90" t="s">
        <v>840</v>
      </c>
      <c r="Z808" s="4" t="s">
        <v>270</v>
      </c>
      <c r="AA808" s="54" t="s">
        <v>16476</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16237</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90" t="s">
        <v>528</v>
      </c>
      <c r="O809" s="5" t="s">
        <v>153</v>
      </c>
      <c r="P809" s="90" t="s">
        <v>497</v>
      </c>
      <c r="Q809" s="5" t="s">
        <v>217</v>
      </c>
      <c r="R809" s="90">
        <v>10</v>
      </c>
      <c r="S809" s="4" t="s">
        <v>286</v>
      </c>
      <c r="T809" s="68" t="str">
        <f t="shared" si="12"/>
        <v xml:space="preserve">10. Reducción de las desigualdades </v>
      </c>
      <c r="U809" s="90" t="s">
        <v>497</v>
      </c>
      <c r="V809" s="4" t="s">
        <v>34</v>
      </c>
      <c r="W809" s="90" t="s">
        <v>349</v>
      </c>
      <c r="X809" s="4" t="s">
        <v>269</v>
      </c>
      <c r="Y809" s="90" t="s">
        <v>840</v>
      </c>
      <c r="Z809" s="4" t="s">
        <v>270</v>
      </c>
      <c r="AA809" s="54" t="s">
        <v>16476</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16238</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90" t="s">
        <v>840</v>
      </c>
      <c r="O810" s="5" t="s">
        <v>12073</v>
      </c>
      <c r="P810" s="90" t="s">
        <v>497</v>
      </c>
      <c r="Q810" s="5" t="s">
        <v>219</v>
      </c>
      <c r="R810" s="90" t="s">
        <v>1593</v>
      </c>
      <c r="S810" s="4" t="s">
        <v>286</v>
      </c>
      <c r="T810" s="68" t="str">
        <f t="shared" si="12"/>
        <v xml:space="preserve">10. Reducción de las desigualdades </v>
      </c>
      <c r="U810" s="90" t="s">
        <v>349</v>
      </c>
      <c r="V810" s="4" t="s">
        <v>350</v>
      </c>
      <c r="W810" s="90" t="s">
        <v>351</v>
      </c>
      <c r="X810" s="4" t="s">
        <v>352</v>
      </c>
      <c r="Y810" s="90"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16239</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90">
        <v>3</v>
      </c>
      <c r="O811" s="5" t="s">
        <v>153</v>
      </c>
      <c r="P811" s="90">
        <v>2</v>
      </c>
      <c r="Q811" s="5" t="s">
        <v>218</v>
      </c>
      <c r="R811" s="90">
        <v>16</v>
      </c>
      <c r="S811" s="4" t="s">
        <v>31</v>
      </c>
      <c r="T811" s="68" t="str">
        <f t="shared" si="12"/>
        <v>16. Paz, justicia e instituciones sólidas</v>
      </c>
      <c r="U811" s="90" t="s">
        <v>497</v>
      </c>
      <c r="V811" s="4" t="s">
        <v>34</v>
      </c>
      <c r="W811" s="90" t="s">
        <v>353</v>
      </c>
      <c r="X811" s="4" t="s">
        <v>461</v>
      </c>
      <c r="Y811" s="90" t="s">
        <v>497</v>
      </c>
      <c r="Z811" s="4" t="s">
        <v>8186</v>
      </c>
      <c r="AA811" s="54" t="s">
        <v>16519</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16240</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90" t="s">
        <v>528</v>
      </c>
      <c r="O812" s="4" t="s">
        <v>153</v>
      </c>
      <c r="P812" s="90" t="s">
        <v>349</v>
      </c>
      <c r="Q812" s="4" t="s">
        <v>218</v>
      </c>
      <c r="R812" s="90" t="s">
        <v>1593</v>
      </c>
      <c r="S812" s="4" t="s">
        <v>286</v>
      </c>
      <c r="T812" s="68" t="str">
        <f t="shared" si="12"/>
        <v xml:space="preserve">10. Reducción de las desigualdades </v>
      </c>
      <c r="U812" s="90" t="s">
        <v>497</v>
      </c>
      <c r="V812" s="4" t="s">
        <v>34</v>
      </c>
      <c r="W812" s="90" t="s">
        <v>353</v>
      </c>
      <c r="X812" s="4" t="s">
        <v>461</v>
      </c>
      <c r="Y812" s="90" t="s">
        <v>497</v>
      </c>
      <c r="Z812" s="4" t="s">
        <v>8186</v>
      </c>
      <c r="AA812" s="54" t="s">
        <v>16519</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16241</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90" t="s">
        <v>498</v>
      </c>
      <c r="O813" s="5" t="s">
        <v>155</v>
      </c>
      <c r="P813" s="90" t="s">
        <v>497</v>
      </c>
      <c r="Q813" s="5" t="s">
        <v>221</v>
      </c>
      <c r="R813" s="90">
        <v>16</v>
      </c>
      <c r="S813" s="4" t="s">
        <v>31</v>
      </c>
      <c r="T813" s="68" t="str">
        <f t="shared" si="12"/>
        <v>16. Paz, justicia e instituciones sólidas</v>
      </c>
      <c r="U813" s="90" t="s">
        <v>497</v>
      </c>
      <c r="V813" s="4" t="s">
        <v>34</v>
      </c>
      <c r="W813" s="90" t="s">
        <v>3581</v>
      </c>
      <c r="X813" s="4" t="s">
        <v>235</v>
      </c>
      <c r="Y813" s="90" t="s">
        <v>349</v>
      </c>
      <c r="Z813" s="4" t="s">
        <v>236</v>
      </c>
      <c r="AA813" s="54" t="s">
        <v>16475</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16242</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90">
        <v>3</v>
      </c>
      <c r="O814" s="4" t="s">
        <v>153</v>
      </c>
      <c r="P814" s="90">
        <v>2</v>
      </c>
      <c r="Q814" s="4" t="s">
        <v>218</v>
      </c>
      <c r="R814" s="90">
        <v>16</v>
      </c>
      <c r="S814" s="4" t="s">
        <v>31</v>
      </c>
      <c r="T814" s="68" t="str">
        <f t="shared" si="12"/>
        <v>16. Paz, justicia e instituciones sólidas</v>
      </c>
      <c r="U814" s="90" t="s">
        <v>528</v>
      </c>
      <c r="V814" s="4" t="s">
        <v>34</v>
      </c>
      <c r="W814" s="90" t="s">
        <v>4738</v>
      </c>
      <c r="X814" s="4" t="s">
        <v>37</v>
      </c>
      <c r="Y814" s="90" t="s">
        <v>528</v>
      </c>
      <c r="Z814" s="4" t="s">
        <v>252</v>
      </c>
      <c r="AA814" s="54" t="s">
        <v>16512</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16243</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90" t="s">
        <v>840</v>
      </c>
      <c r="O815" s="5" t="s">
        <v>12073</v>
      </c>
      <c r="P815" s="90" t="s">
        <v>497</v>
      </c>
      <c r="Q815" s="5" t="s">
        <v>219</v>
      </c>
      <c r="R815" s="90">
        <v>5</v>
      </c>
      <c r="S815" s="4" t="s">
        <v>268</v>
      </c>
      <c r="T815" s="68" t="str">
        <f t="shared" si="12"/>
        <v xml:space="preserve">5. Igualdad de género </v>
      </c>
      <c r="U815" s="90" t="s">
        <v>497</v>
      </c>
      <c r="V815" s="4" t="s">
        <v>34</v>
      </c>
      <c r="W815" s="90" t="s">
        <v>349</v>
      </c>
      <c r="X815" s="4" t="s">
        <v>269</v>
      </c>
      <c r="Y815" s="90" t="s">
        <v>840</v>
      </c>
      <c r="Z815" s="4" t="s">
        <v>270</v>
      </c>
      <c r="AA815" s="54" t="s">
        <v>16476</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16244</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90" t="s">
        <v>528</v>
      </c>
      <c r="O816" s="4" t="s">
        <v>153</v>
      </c>
      <c r="P816" s="90" t="s">
        <v>497</v>
      </c>
      <c r="Q816" s="4" t="s">
        <v>217</v>
      </c>
      <c r="R816" s="90">
        <v>10</v>
      </c>
      <c r="S816" s="4" t="s">
        <v>286</v>
      </c>
      <c r="T816" s="68" t="str">
        <f t="shared" si="12"/>
        <v xml:space="preserve">10. Reducción de las desigualdades </v>
      </c>
      <c r="U816" s="90" t="s">
        <v>497</v>
      </c>
      <c r="V816" s="4" t="s">
        <v>34</v>
      </c>
      <c r="W816" s="90" t="s">
        <v>349</v>
      </c>
      <c r="X816" s="4" t="s">
        <v>269</v>
      </c>
      <c r="Y816" s="90" t="s">
        <v>840</v>
      </c>
      <c r="Z816" s="4" t="s">
        <v>270</v>
      </c>
      <c r="AA816" s="54" t="s">
        <v>16476</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16245</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90" t="s">
        <v>840</v>
      </c>
      <c r="O817" s="4" t="s">
        <v>154</v>
      </c>
      <c r="P817" s="90" t="s">
        <v>497</v>
      </c>
      <c r="Q817" s="4" t="s">
        <v>219</v>
      </c>
      <c r="R817" s="90" t="s">
        <v>1593</v>
      </c>
      <c r="S817" s="4" t="s">
        <v>286</v>
      </c>
      <c r="T817" s="68" t="str">
        <f t="shared" si="12"/>
        <v xml:space="preserve">10. Reducción de las desigualdades </v>
      </c>
      <c r="U817" s="90" t="s">
        <v>349</v>
      </c>
      <c r="V817" s="4" t="s">
        <v>350</v>
      </c>
      <c r="W817" s="90" t="s">
        <v>351</v>
      </c>
      <c r="X817" s="4" t="s">
        <v>352</v>
      </c>
      <c r="Y817" s="90"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16246</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90" t="s">
        <v>349</v>
      </c>
      <c r="O818" s="4" t="s">
        <v>149</v>
      </c>
      <c r="P818" s="90" t="s">
        <v>351</v>
      </c>
      <c r="Q818" s="4" t="s">
        <v>207</v>
      </c>
      <c r="R818" s="90" t="s">
        <v>10550</v>
      </c>
      <c r="S818" s="4" t="s">
        <v>31</v>
      </c>
      <c r="T818" s="68" t="str">
        <f t="shared" si="12"/>
        <v>16. Paz, justicia e instituciones sólidas</v>
      </c>
      <c r="U818" s="90" t="s">
        <v>497</v>
      </c>
      <c r="V818" s="4" t="s">
        <v>34</v>
      </c>
      <c r="W818" s="90" t="s">
        <v>349</v>
      </c>
      <c r="X818" s="4" t="s">
        <v>269</v>
      </c>
      <c r="Y818" s="90" t="s">
        <v>349</v>
      </c>
      <c r="Z818" s="4" t="s">
        <v>3891</v>
      </c>
      <c r="AA818" s="54" t="s">
        <v>16505</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16247</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90">
        <v>1</v>
      </c>
      <c r="O819" s="5" t="s">
        <v>137</v>
      </c>
      <c r="P819" s="90" t="s">
        <v>349</v>
      </c>
      <c r="Q819" s="5" t="s">
        <v>174</v>
      </c>
      <c r="R819" s="90" t="s">
        <v>10550</v>
      </c>
      <c r="S819" s="4" t="s">
        <v>31</v>
      </c>
      <c r="T819" s="68" t="str">
        <f t="shared" si="12"/>
        <v>16. Paz, justicia e instituciones sólidas</v>
      </c>
      <c r="U819" s="90" t="s">
        <v>349</v>
      </c>
      <c r="V819" s="4" t="s">
        <v>350</v>
      </c>
      <c r="W819" s="90" t="s">
        <v>349</v>
      </c>
      <c r="X819" s="4" t="s">
        <v>783</v>
      </c>
      <c r="Y819" s="90" t="s">
        <v>497</v>
      </c>
      <c r="Z819" s="4" t="s">
        <v>784</v>
      </c>
      <c r="AA819" s="54" t="s">
        <v>16482</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16248</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90">
        <v>1</v>
      </c>
      <c r="O820" s="5" t="s">
        <v>137</v>
      </c>
      <c r="P820" s="90" t="s">
        <v>497</v>
      </c>
      <c r="Q820" s="5" t="s">
        <v>173</v>
      </c>
      <c r="R820" s="90">
        <v>16</v>
      </c>
      <c r="S820" s="4" t="s">
        <v>31</v>
      </c>
      <c r="T820" s="68" t="str">
        <f t="shared" si="12"/>
        <v>16. Paz, justicia e instituciones sólidas</v>
      </c>
      <c r="U820" s="90" t="s">
        <v>840</v>
      </c>
      <c r="V820" s="4" t="s">
        <v>12302</v>
      </c>
      <c r="W820" s="90" t="s">
        <v>497</v>
      </c>
      <c r="X820" s="4" t="s">
        <v>12303</v>
      </c>
      <c r="Y820" s="90" t="s">
        <v>497</v>
      </c>
      <c r="Z820" s="4" t="s">
        <v>12304</v>
      </c>
      <c r="AA820" s="54" t="s">
        <v>16527</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16249</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90">
        <v>1</v>
      </c>
      <c r="O821" s="4" t="s">
        <v>137</v>
      </c>
      <c r="P821" s="90" t="s">
        <v>497</v>
      </c>
      <c r="Q821" s="4" t="s">
        <v>174</v>
      </c>
      <c r="R821" s="90">
        <v>16</v>
      </c>
      <c r="S821" s="4" t="s">
        <v>31</v>
      </c>
      <c r="T821" s="68" t="str">
        <f t="shared" si="12"/>
        <v>16. Paz, justicia e instituciones sólidas</v>
      </c>
      <c r="U821" s="90" t="s">
        <v>497</v>
      </c>
      <c r="V821" s="4" t="s">
        <v>34</v>
      </c>
      <c r="W821" s="90" t="s">
        <v>498</v>
      </c>
      <c r="X821" s="4" t="s">
        <v>9575</v>
      </c>
      <c r="Y821" s="90" t="s">
        <v>349</v>
      </c>
      <c r="Z821" s="4" t="s">
        <v>9576</v>
      </c>
      <c r="AA821" s="54" t="s">
        <v>16522</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16250</v>
      </c>
      <c r="B822" s="3" t="s">
        <v>12317</v>
      </c>
      <c r="C822" s="4" t="s">
        <v>12318</v>
      </c>
      <c r="D822" s="4" t="s">
        <v>362</v>
      </c>
      <c r="E822" s="4" t="s">
        <v>362</v>
      </c>
      <c r="F822" s="4" t="s">
        <v>362</v>
      </c>
      <c r="G822" s="4" t="s">
        <v>362</v>
      </c>
      <c r="H822" s="3" t="s">
        <v>362</v>
      </c>
      <c r="I822" s="4" t="s">
        <v>362</v>
      </c>
      <c r="J822" s="4" t="s">
        <v>362</v>
      </c>
      <c r="K822" s="5" t="s">
        <v>12319</v>
      </c>
      <c r="L822" s="6">
        <v>1</v>
      </c>
      <c r="M822" s="5" t="s">
        <v>125</v>
      </c>
      <c r="N822" s="90" t="s">
        <v>351</v>
      </c>
      <c r="O822" s="4" t="s">
        <v>135</v>
      </c>
      <c r="P822" s="90" t="s">
        <v>528</v>
      </c>
      <c r="Q822" s="5" t="s">
        <v>169</v>
      </c>
      <c r="R822" s="90">
        <v>16</v>
      </c>
      <c r="S822" s="4" t="s">
        <v>31</v>
      </c>
      <c r="T822" s="68" t="str">
        <f t="shared" si="12"/>
        <v>16. Paz, justicia e instituciones sólidas</v>
      </c>
      <c r="U822" s="90" t="s">
        <v>497</v>
      </c>
      <c r="V822" s="4" t="s">
        <v>34</v>
      </c>
      <c r="W822" s="90" t="s">
        <v>497</v>
      </c>
      <c r="X822" s="4" t="s">
        <v>11894</v>
      </c>
      <c r="Y822" s="90" t="s">
        <v>497</v>
      </c>
      <c r="Z822" s="4" t="s">
        <v>11894</v>
      </c>
      <c r="AA822" s="54" t="s">
        <v>16528</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16251</v>
      </c>
      <c r="B823" s="3" t="s">
        <v>12322</v>
      </c>
      <c r="C823" s="4" t="s">
        <v>12323</v>
      </c>
      <c r="D823" s="4" t="s">
        <v>362</v>
      </c>
      <c r="E823" s="4" t="s">
        <v>362</v>
      </c>
      <c r="F823" s="4" t="s">
        <v>362</v>
      </c>
      <c r="G823" s="4" t="s">
        <v>362</v>
      </c>
      <c r="H823" s="3" t="s">
        <v>362</v>
      </c>
      <c r="I823" s="4" t="s">
        <v>362</v>
      </c>
      <c r="J823" s="4" t="s">
        <v>362</v>
      </c>
      <c r="K823" s="5" t="s">
        <v>12324</v>
      </c>
      <c r="L823" s="6">
        <v>6</v>
      </c>
      <c r="M823" s="5" t="s">
        <v>129</v>
      </c>
      <c r="N823" s="90">
        <v>3</v>
      </c>
      <c r="O823" s="5" t="s">
        <v>153</v>
      </c>
      <c r="P823" s="90">
        <v>2</v>
      </c>
      <c r="Q823" s="5" t="s">
        <v>218</v>
      </c>
      <c r="R823" s="90">
        <v>16</v>
      </c>
      <c r="S823" s="4" t="s">
        <v>31</v>
      </c>
      <c r="T823" s="68" t="str">
        <f t="shared" si="12"/>
        <v>16. Paz, justicia e instituciones sólidas</v>
      </c>
      <c r="U823" s="90" t="s">
        <v>497</v>
      </c>
      <c r="V823" s="4" t="s">
        <v>34</v>
      </c>
      <c r="W823" s="90" t="s">
        <v>497</v>
      </c>
      <c r="X823" s="4" t="s">
        <v>11894</v>
      </c>
      <c r="Y823" s="90" t="s">
        <v>349</v>
      </c>
      <c r="Z823" s="4" t="s">
        <v>11895</v>
      </c>
      <c r="AA823" s="54" t="s">
        <v>16526</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16252</v>
      </c>
      <c r="B824" s="3" t="s">
        <v>12327</v>
      </c>
      <c r="C824" s="4" t="s">
        <v>12328</v>
      </c>
      <c r="D824" s="4" t="s">
        <v>362</v>
      </c>
      <c r="E824" s="4" t="s">
        <v>362</v>
      </c>
      <c r="F824" s="4" t="s">
        <v>362</v>
      </c>
      <c r="G824" s="4" t="s">
        <v>362</v>
      </c>
      <c r="H824" s="3" t="s">
        <v>362</v>
      </c>
      <c r="I824" s="4" t="s">
        <v>362</v>
      </c>
      <c r="J824" s="4" t="s">
        <v>362</v>
      </c>
      <c r="K824" s="5" t="s">
        <v>12329</v>
      </c>
      <c r="L824" s="6">
        <v>5</v>
      </c>
      <c r="M824" s="5" t="s">
        <v>128</v>
      </c>
      <c r="N824" s="90">
        <v>2</v>
      </c>
      <c r="O824" s="4" t="s">
        <v>149</v>
      </c>
      <c r="P824" s="90">
        <v>2</v>
      </c>
      <c r="Q824" s="4" t="s">
        <v>204</v>
      </c>
      <c r="R824" s="90">
        <v>16</v>
      </c>
      <c r="S824" s="4" t="s">
        <v>31</v>
      </c>
      <c r="T824" s="68" t="str">
        <f t="shared" si="12"/>
        <v>16. Paz, justicia e instituciones sólidas</v>
      </c>
      <c r="U824" s="90" t="s">
        <v>497</v>
      </c>
      <c r="V824" s="4" t="s">
        <v>34</v>
      </c>
      <c r="W824" s="90" t="s">
        <v>349</v>
      </c>
      <c r="X824" s="4" t="s">
        <v>12330</v>
      </c>
      <c r="Y824" s="90" t="s">
        <v>497</v>
      </c>
      <c r="Z824" s="4" t="s">
        <v>12331</v>
      </c>
      <c r="AA824" s="54" t="s">
        <v>16488</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16253</v>
      </c>
      <c r="B825" s="3" t="s">
        <v>12334</v>
      </c>
      <c r="C825" s="4" t="s">
        <v>12335</v>
      </c>
      <c r="D825" s="4" t="s">
        <v>362</v>
      </c>
      <c r="E825" s="4" t="s">
        <v>362</v>
      </c>
      <c r="F825" s="4" t="s">
        <v>362</v>
      </c>
      <c r="G825" s="4" t="s">
        <v>362</v>
      </c>
      <c r="H825" s="3" t="s">
        <v>362</v>
      </c>
      <c r="I825" s="4" t="s">
        <v>362</v>
      </c>
      <c r="J825" s="4" t="s">
        <v>362</v>
      </c>
      <c r="K825" s="5" t="s">
        <v>12336</v>
      </c>
      <c r="L825" s="6">
        <v>1</v>
      </c>
      <c r="M825" s="5" t="s">
        <v>125</v>
      </c>
      <c r="N825" s="90" t="s">
        <v>351</v>
      </c>
      <c r="O825" s="5" t="s">
        <v>135</v>
      </c>
      <c r="P825" s="90">
        <v>3</v>
      </c>
      <c r="Q825" s="5" t="s">
        <v>169</v>
      </c>
      <c r="R825" s="90">
        <v>16</v>
      </c>
      <c r="S825" s="4" t="s">
        <v>31</v>
      </c>
      <c r="T825" s="68" t="str">
        <f t="shared" si="12"/>
        <v>16. Paz, justicia e instituciones sólidas</v>
      </c>
      <c r="U825" s="90" t="s">
        <v>497</v>
      </c>
      <c r="V825" s="4" t="s">
        <v>34</v>
      </c>
      <c r="W825" s="90" t="s">
        <v>349</v>
      </c>
      <c r="X825" s="4" t="s">
        <v>12330</v>
      </c>
      <c r="Y825" s="90" t="s">
        <v>497</v>
      </c>
      <c r="Z825" s="4" t="s">
        <v>12331</v>
      </c>
      <c r="AA825" s="54" t="s">
        <v>16488</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16254</v>
      </c>
      <c r="B826" s="3" t="s">
        <v>12339</v>
      </c>
      <c r="C826" s="4" t="s">
        <v>12340</v>
      </c>
      <c r="D826" s="4" t="s">
        <v>362</v>
      </c>
      <c r="E826" s="4" t="s">
        <v>362</v>
      </c>
      <c r="F826" s="4" t="s">
        <v>362</v>
      </c>
      <c r="G826" s="4" t="s">
        <v>362</v>
      </c>
      <c r="H826" s="3" t="s">
        <v>362</v>
      </c>
      <c r="I826" s="4" t="s">
        <v>362</v>
      </c>
      <c r="J826" s="4" t="s">
        <v>362</v>
      </c>
      <c r="K826" s="5" t="s">
        <v>12341</v>
      </c>
      <c r="L826" s="6">
        <v>1</v>
      </c>
      <c r="M826" s="5" t="s">
        <v>125</v>
      </c>
      <c r="N826" s="90" t="s">
        <v>351</v>
      </c>
      <c r="O826" s="5" t="s">
        <v>135</v>
      </c>
      <c r="P826" s="90">
        <v>3</v>
      </c>
      <c r="Q826" s="5" t="s">
        <v>169</v>
      </c>
      <c r="R826" s="90">
        <v>16</v>
      </c>
      <c r="S826" s="4" t="s">
        <v>31</v>
      </c>
      <c r="T826" s="68" t="str">
        <f t="shared" si="12"/>
        <v>16. Paz, justicia e instituciones sólidas</v>
      </c>
      <c r="U826" s="90" t="s">
        <v>497</v>
      </c>
      <c r="V826" s="4" t="s">
        <v>34</v>
      </c>
      <c r="W826" s="90" t="s">
        <v>349</v>
      </c>
      <c r="X826" s="4" t="s">
        <v>12330</v>
      </c>
      <c r="Y826" s="90" t="s">
        <v>497</v>
      </c>
      <c r="Z826" s="4" t="s">
        <v>12331</v>
      </c>
      <c r="AA826" s="54" t="s">
        <v>16488</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16255</v>
      </c>
      <c r="B827" s="3" t="s">
        <v>12344</v>
      </c>
      <c r="C827" s="4" t="s">
        <v>12345</v>
      </c>
      <c r="D827" s="4" t="s">
        <v>362</v>
      </c>
      <c r="E827" s="4" t="s">
        <v>362</v>
      </c>
      <c r="F827" s="4" t="s">
        <v>362</v>
      </c>
      <c r="G827" s="4" t="s">
        <v>362</v>
      </c>
      <c r="H827" s="3" t="s">
        <v>362</v>
      </c>
      <c r="I827" s="4" t="s">
        <v>362</v>
      </c>
      <c r="J827" s="4" t="s">
        <v>362</v>
      </c>
      <c r="K827" s="5" t="s">
        <v>12346</v>
      </c>
      <c r="L827" s="6">
        <v>1</v>
      </c>
      <c r="M827" s="5" t="s">
        <v>125</v>
      </c>
      <c r="N827" s="90">
        <v>6</v>
      </c>
      <c r="O827" s="5" t="s">
        <v>135</v>
      </c>
      <c r="P827" s="90">
        <v>3</v>
      </c>
      <c r="Q827" s="5" t="s">
        <v>169</v>
      </c>
      <c r="R827" s="90">
        <v>16</v>
      </c>
      <c r="S827" s="4" t="s">
        <v>31</v>
      </c>
      <c r="T827" s="68" t="str">
        <f t="shared" si="12"/>
        <v>16. Paz, justicia e instituciones sólidas</v>
      </c>
      <c r="U827" s="90" t="s">
        <v>497</v>
      </c>
      <c r="V827" s="4" t="s">
        <v>34</v>
      </c>
      <c r="W827" s="90" t="s">
        <v>349</v>
      </c>
      <c r="X827" s="4" t="s">
        <v>12330</v>
      </c>
      <c r="Y827" s="90" t="s">
        <v>497</v>
      </c>
      <c r="Z827" s="4" t="s">
        <v>12331</v>
      </c>
      <c r="AA827" s="54" t="s">
        <v>16488</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16256</v>
      </c>
      <c r="B828" s="3" t="s">
        <v>12349</v>
      </c>
      <c r="C828" s="4" t="s">
        <v>12350</v>
      </c>
      <c r="D828" s="4" t="s">
        <v>362</v>
      </c>
      <c r="E828" s="4" t="s">
        <v>362</v>
      </c>
      <c r="F828" s="4" t="s">
        <v>362</v>
      </c>
      <c r="G828" s="4" t="s">
        <v>362</v>
      </c>
      <c r="H828" s="3" t="s">
        <v>362</v>
      </c>
      <c r="I828" s="4" t="s">
        <v>362</v>
      </c>
      <c r="J828" s="4" t="s">
        <v>362</v>
      </c>
      <c r="K828" s="5" t="s">
        <v>12351</v>
      </c>
      <c r="L828" s="6">
        <v>1</v>
      </c>
      <c r="M828" s="5" t="s">
        <v>125</v>
      </c>
      <c r="N828" s="90">
        <v>6</v>
      </c>
      <c r="O828" s="4" t="s">
        <v>135</v>
      </c>
      <c r="P828" s="90">
        <v>0</v>
      </c>
      <c r="Q828" s="4" t="s">
        <v>135</v>
      </c>
      <c r="R828" s="90">
        <v>16</v>
      </c>
      <c r="S828" s="4" t="s">
        <v>31</v>
      </c>
      <c r="T828" s="68" t="str">
        <f t="shared" si="12"/>
        <v>16. Paz, justicia e instituciones sólidas</v>
      </c>
      <c r="U828" s="90" t="s">
        <v>497</v>
      </c>
      <c r="V828" s="4" t="s">
        <v>34</v>
      </c>
      <c r="W828" s="90" t="s">
        <v>349</v>
      </c>
      <c r="X828" s="4" t="s">
        <v>12330</v>
      </c>
      <c r="Y828" s="90" t="s">
        <v>840</v>
      </c>
      <c r="Z828" s="4" t="s">
        <v>12352</v>
      </c>
      <c r="AA828" s="54" t="s">
        <v>16476</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16257</v>
      </c>
      <c r="B829" s="3" t="s">
        <v>12355</v>
      </c>
      <c r="C829" s="4" t="s">
        <v>12356</v>
      </c>
      <c r="D829" s="4" t="s">
        <v>362</v>
      </c>
      <c r="E829" s="4" t="s">
        <v>362</v>
      </c>
      <c r="F829" s="4" t="s">
        <v>362</v>
      </c>
      <c r="G829" s="4" t="s">
        <v>362</v>
      </c>
      <c r="H829" s="3" t="s">
        <v>362</v>
      </c>
      <c r="I829" s="4" t="s">
        <v>362</v>
      </c>
      <c r="J829" s="4" t="s">
        <v>362</v>
      </c>
      <c r="K829" s="5" t="s">
        <v>12357</v>
      </c>
      <c r="L829" s="6">
        <v>6</v>
      </c>
      <c r="M829" s="5" t="s">
        <v>129</v>
      </c>
      <c r="N829" s="90">
        <v>3</v>
      </c>
      <c r="O829" s="5" t="s">
        <v>12358</v>
      </c>
      <c r="P829" s="90">
        <v>1</v>
      </c>
      <c r="Q829" s="5" t="s">
        <v>217</v>
      </c>
      <c r="R829" s="90">
        <v>16</v>
      </c>
      <c r="S829" s="4" t="s">
        <v>31</v>
      </c>
      <c r="T829" s="68" t="str">
        <f t="shared" si="12"/>
        <v>16. Paz, justicia e instituciones sólidas</v>
      </c>
      <c r="U829" s="90" t="s">
        <v>497</v>
      </c>
      <c r="V829" s="4" t="s">
        <v>34</v>
      </c>
      <c r="W829" s="90" t="s">
        <v>528</v>
      </c>
      <c r="X829" s="4" t="s">
        <v>12359</v>
      </c>
      <c r="Y829" s="90" t="s">
        <v>351</v>
      </c>
      <c r="Z829" s="4" t="s">
        <v>12360</v>
      </c>
      <c r="AA829" s="54" t="s">
        <v>16529</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16258</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90">
        <v>1</v>
      </c>
      <c r="O830" s="4" t="s">
        <v>137</v>
      </c>
      <c r="P830" s="90" t="s">
        <v>840</v>
      </c>
      <c r="Q830" s="4" t="s">
        <v>173</v>
      </c>
      <c r="R830" s="90">
        <v>16</v>
      </c>
      <c r="S830" s="4" t="s">
        <v>31</v>
      </c>
      <c r="T830" s="68" t="str">
        <f t="shared" si="12"/>
        <v>16. Paz, justicia e instituciones sólidas</v>
      </c>
      <c r="U830" s="90" t="s">
        <v>497</v>
      </c>
      <c r="V830" s="4" t="s">
        <v>34</v>
      </c>
      <c r="W830" s="90" t="s">
        <v>528</v>
      </c>
      <c r="X830" s="4" t="s">
        <v>37</v>
      </c>
      <c r="Y830" s="90"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16259</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90">
        <v>1</v>
      </c>
      <c r="O831" s="5" t="s">
        <v>137</v>
      </c>
      <c r="P831" s="90" t="s">
        <v>840</v>
      </c>
      <c r="Q831" s="5" t="s">
        <v>173</v>
      </c>
      <c r="R831" s="90">
        <v>16</v>
      </c>
      <c r="S831" s="4" t="s">
        <v>31</v>
      </c>
      <c r="T831" s="68" t="str">
        <f t="shared" si="12"/>
        <v>16. Paz, justicia e instituciones sólidas</v>
      </c>
      <c r="U831" s="90" t="s">
        <v>497</v>
      </c>
      <c r="V831" s="4" t="s">
        <v>34</v>
      </c>
      <c r="W831" s="90" t="s">
        <v>353</v>
      </c>
      <c r="X831" s="4" t="s">
        <v>461</v>
      </c>
      <c r="Y831" s="90" t="s">
        <v>497</v>
      </c>
      <c r="Z831" s="4" t="s">
        <v>8186</v>
      </c>
      <c r="AA831" s="54" t="s">
        <v>16519</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16260</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90">
        <v>2</v>
      </c>
      <c r="O832" s="4" t="s">
        <v>25</v>
      </c>
      <c r="P832" s="90">
        <v>4</v>
      </c>
      <c r="Q832" s="4" t="s">
        <v>182</v>
      </c>
      <c r="R832" s="90">
        <v>16</v>
      </c>
      <c r="S832" s="4" t="s">
        <v>31</v>
      </c>
      <c r="T832" s="68" t="str">
        <f t="shared" si="12"/>
        <v>16. Paz, justicia e instituciones sólidas</v>
      </c>
      <c r="U832" s="90" t="s">
        <v>497</v>
      </c>
      <c r="V832" s="4" t="s">
        <v>34</v>
      </c>
      <c r="W832" s="90" t="s">
        <v>353</v>
      </c>
      <c r="X832" s="4" t="s">
        <v>461</v>
      </c>
      <c r="Y832" s="90" t="s">
        <v>497</v>
      </c>
      <c r="Z832" s="4" t="s">
        <v>8186</v>
      </c>
      <c r="AA832" s="54" t="s">
        <v>16519</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16261</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90">
        <v>1</v>
      </c>
      <c r="O833" s="5" t="s">
        <v>137</v>
      </c>
      <c r="P833" s="90" t="s">
        <v>3581</v>
      </c>
      <c r="Q833" s="5" t="s">
        <v>179</v>
      </c>
      <c r="R833" s="90" t="s">
        <v>1593</v>
      </c>
      <c r="S833" s="4" t="s">
        <v>286</v>
      </c>
      <c r="T833" s="68" t="str">
        <f t="shared" si="12"/>
        <v xml:space="preserve">10. Reducción de las desigualdades </v>
      </c>
      <c r="U833" s="90" t="s">
        <v>497</v>
      </c>
      <c r="V833" s="4" t="s">
        <v>34</v>
      </c>
      <c r="W833" s="90" t="s">
        <v>353</v>
      </c>
      <c r="X833" s="4" t="s">
        <v>461</v>
      </c>
      <c r="Y833" s="90" t="s">
        <v>497</v>
      </c>
      <c r="Z833" s="4" t="s">
        <v>8186</v>
      </c>
      <c r="AA833" s="54" t="s">
        <v>16519</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16262</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90">
        <v>1</v>
      </c>
      <c r="O834" s="4" t="s">
        <v>137</v>
      </c>
      <c r="P834" s="90" t="s">
        <v>3581</v>
      </c>
      <c r="Q834" s="4" t="s">
        <v>179</v>
      </c>
      <c r="R834" s="90">
        <v>16</v>
      </c>
      <c r="S834" s="4" t="s">
        <v>31</v>
      </c>
      <c r="T834" s="68" t="str">
        <f t="shared" si="12"/>
        <v>16. Paz, justicia e instituciones sólidas</v>
      </c>
      <c r="U834" s="90" t="s">
        <v>497</v>
      </c>
      <c r="V834" s="4" t="s">
        <v>34</v>
      </c>
      <c r="W834" s="90" t="s">
        <v>3581</v>
      </c>
      <c r="X834" s="4" t="s">
        <v>235</v>
      </c>
      <c r="Y834" s="90" t="s">
        <v>349</v>
      </c>
      <c r="Z834" s="4" t="s">
        <v>236</v>
      </c>
      <c r="AA834" s="54" t="s">
        <v>16475</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16263</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90">
        <v>1</v>
      </c>
      <c r="O835" s="5" t="s">
        <v>137</v>
      </c>
      <c r="P835" s="90" t="s">
        <v>3581</v>
      </c>
      <c r="Q835" s="5" t="s">
        <v>179</v>
      </c>
      <c r="R835" s="90">
        <v>16</v>
      </c>
      <c r="S835" s="4" t="s">
        <v>31</v>
      </c>
      <c r="T835" s="68" t="str">
        <f t="shared" si="12"/>
        <v>16. Paz, justicia e instituciones sólidas</v>
      </c>
      <c r="U835" s="90" t="s">
        <v>528</v>
      </c>
      <c r="V835" s="4" t="s">
        <v>34</v>
      </c>
      <c r="W835" s="90" t="s">
        <v>4738</v>
      </c>
      <c r="X835" s="4" t="s">
        <v>37</v>
      </c>
      <c r="Y835" s="90" t="s">
        <v>528</v>
      </c>
      <c r="Z835" s="4" t="s">
        <v>252</v>
      </c>
      <c r="AA835" s="54" t="s">
        <v>16512</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16264</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90">
        <v>1</v>
      </c>
      <c r="O836" s="5" t="s">
        <v>137</v>
      </c>
      <c r="P836" s="90" t="s">
        <v>3581</v>
      </c>
      <c r="Q836" s="5" t="s">
        <v>179</v>
      </c>
      <c r="R836" s="90">
        <v>5</v>
      </c>
      <c r="S836" s="4" t="s">
        <v>268</v>
      </c>
      <c r="T836" s="68" t="str">
        <f t="shared" si="12"/>
        <v xml:space="preserve">5. Igualdad de género </v>
      </c>
      <c r="U836" s="90" t="s">
        <v>497</v>
      </c>
      <c r="V836" s="4" t="s">
        <v>34</v>
      </c>
      <c r="W836" s="90" t="s">
        <v>349</v>
      </c>
      <c r="X836" s="4" t="s">
        <v>269</v>
      </c>
      <c r="Y836" s="90" t="s">
        <v>840</v>
      </c>
      <c r="Z836" s="4" t="s">
        <v>270</v>
      </c>
      <c r="AA836" s="54" t="s">
        <v>16476</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16265</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90">
        <v>1</v>
      </c>
      <c r="O837" s="4" t="s">
        <v>137</v>
      </c>
      <c r="P837" s="90" t="s">
        <v>3581</v>
      </c>
      <c r="Q837" s="4" t="s">
        <v>179</v>
      </c>
      <c r="R837" s="90">
        <v>10</v>
      </c>
      <c r="S837" s="4" t="s">
        <v>286</v>
      </c>
      <c r="T837" s="68" t="str">
        <f t="shared" si="12"/>
        <v xml:space="preserve">10. Reducción de las desigualdades </v>
      </c>
      <c r="U837" s="90" t="s">
        <v>497</v>
      </c>
      <c r="V837" s="4" t="s">
        <v>34</v>
      </c>
      <c r="W837" s="90" t="s">
        <v>349</v>
      </c>
      <c r="X837" s="4" t="s">
        <v>269</v>
      </c>
      <c r="Y837" s="90" t="s">
        <v>840</v>
      </c>
      <c r="Z837" s="4" t="s">
        <v>270</v>
      </c>
      <c r="AA837" s="54" t="s">
        <v>16476</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16266</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90">
        <v>1</v>
      </c>
      <c r="O838" s="4" t="s">
        <v>137</v>
      </c>
      <c r="P838" s="90" t="s">
        <v>3581</v>
      </c>
      <c r="Q838" s="4" t="s">
        <v>179</v>
      </c>
      <c r="R838" s="90" t="s">
        <v>1593</v>
      </c>
      <c r="S838" s="4" t="s">
        <v>286</v>
      </c>
      <c r="T838" s="68" t="str">
        <f t="shared" si="12"/>
        <v xml:space="preserve">10. Reducción de las desigualdades </v>
      </c>
      <c r="U838" s="90" t="s">
        <v>349</v>
      </c>
      <c r="V838" s="4" t="s">
        <v>350</v>
      </c>
      <c r="W838" s="90" t="s">
        <v>351</v>
      </c>
      <c r="X838" s="4" t="s">
        <v>352</v>
      </c>
      <c r="Y838" s="90"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16267</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90">
        <v>1</v>
      </c>
      <c r="O839" s="4" t="s">
        <v>137</v>
      </c>
      <c r="P839" s="90">
        <v>7</v>
      </c>
      <c r="Q839" s="4" t="s">
        <v>179</v>
      </c>
      <c r="R839" s="90">
        <v>3</v>
      </c>
      <c r="S839" s="4" t="s">
        <v>972</v>
      </c>
      <c r="T839" s="68" t="str">
        <f t="shared" si="12"/>
        <v xml:space="preserve">3. Salud y bienestar </v>
      </c>
      <c r="U839" s="90" t="s">
        <v>349</v>
      </c>
      <c r="V839" s="4" t="s">
        <v>350</v>
      </c>
      <c r="W839" s="90" t="s">
        <v>528</v>
      </c>
      <c r="X839" s="4" t="s">
        <v>973</v>
      </c>
      <c r="Y839" s="90" t="s">
        <v>349</v>
      </c>
      <c r="Z839" s="4" t="s">
        <v>8726</v>
      </c>
      <c r="AA839" s="54" t="s">
        <v>16521</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16276</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90">
        <v>2</v>
      </c>
      <c r="O840" s="5" t="s">
        <v>28</v>
      </c>
      <c r="P840" s="90">
        <v>1</v>
      </c>
      <c r="Q840" s="5" t="s">
        <v>28</v>
      </c>
      <c r="R840" s="90">
        <v>16</v>
      </c>
      <c r="S840" s="4" t="s">
        <v>31</v>
      </c>
      <c r="T840" s="68" t="str">
        <f t="shared" si="12"/>
        <v>16. Paz, justicia e instituciones sólidas</v>
      </c>
      <c r="U840" s="90" t="s">
        <v>497</v>
      </c>
      <c r="V840" s="4" t="s">
        <v>34</v>
      </c>
      <c r="W840" s="90" t="s">
        <v>3581</v>
      </c>
      <c r="X840" s="4" t="s">
        <v>235</v>
      </c>
      <c r="Y840" s="90" t="s">
        <v>349</v>
      </c>
      <c r="Z840" s="4" t="s">
        <v>236</v>
      </c>
      <c r="AA840" s="54" t="s">
        <v>16475</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16277</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90">
        <v>1</v>
      </c>
      <c r="O841" s="4" t="s">
        <v>137</v>
      </c>
      <c r="P841" s="90">
        <v>7</v>
      </c>
      <c r="Q841" s="4" t="s">
        <v>179</v>
      </c>
      <c r="R841" s="90">
        <v>16</v>
      </c>
      <c r="S841" s="4" t="s">
        <v>31</v>
      </c>
      <c r="T841" s="68" t="str">
        <f t="shared" ref="T841:T904" si="13">R841&amp;". "&amp;S841</f>
        <v>16. Paz, justicia e instituciones sólidas</v>
      </c>
      <c r="U841" s="90" t="s">
        <v>528</v>
      </c>
      <c r="V841" s="4" t="s">
        <v>34</v>
      </c>
      <c r="W841" s="90" t="s">
        <v>4738</v>
      </c>
      <c r="X841" s="4" t="s">
        <v>37</v>
      </c>
      <c r="Y841" s="90" t="s">
        <v>528</v>
      </c>
      <c r="Z841" s="4" t="s">
        <v>252</v>
      </c>
      <c r="AA841" s="54" t="s">
        <v>16512</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16278</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90">
        <v>1</v>
      </c>
      <c r="O842" s="5" t="s">
        <v>137</v>
      </c>
      <c r="P842" s="90" t="s">
        <v>3581</v>
      </c>
      <c r="Q842" s="5" t="s">
        <v>179</v>
      </c>
      <c r="R842" s="90">
        <v>5</v>
      </c>
      <c r="S842" s="4" t="s">
        <v>268</v>
      </c>
      <c r="T842" s="68" t="str">
        <f t="shared" si="13"/>
        <v xml:space="preserve">5. Igualdad de género </v>
      </c>
      <c r="U842" s="90" t="s">
        <v>497</v>
      </c>
      <c r="V842" s="4" t="s">
        <v>34</v>
      </c>
      <c r="W842" s="90" t="s">
        <v>349</v>
      </c>
      <c r="X842" s="4" t="s">
        <v>269</v>
      </c>
      <c r="Y842" s="90" t="s">
        <v>840</v>
      </c>
      <c r="Z842" s="4" t="s">
        <v>270</v>
      </c>
      <c r="AA842" s="54" t="s">
        <v>16476</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16279</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90">
        <v>1</v>
      </c>
      <c r="O843" s="4" t="s">
        <v>137</v>
      </c>
      <c r="P843" s="90" t="s">
        <v>3581</v>
      </c>
      <c r="Q843" s="4" t="s">
        <v>179</v>
      </c>
      <c r="R843" s="90">
        <v>10</v>
      </c>
      <c r="S843" s="4" t="s">
        <v>286</v>
      </c>
      <c r="T843" s="68" t="str">
        <f t="shared" si="13"/>
        <v xml:space="preserve">10. Reducción de las desigualdades </v>
      </c>
      <c r="U843" s="90" t="s">
        <v>497</v>
      </c>
      <c r="V843" s="4" t="s">
        <v>34</v>
      </c>
      <c r="W843" s="90" t="s">
        <v>349</v>
      </c>
      <c r="X843" s="4" t="s">
        <v>269</v>
      </c>
      <c r="Y843" s="90" t="s">
        <v>840</v>
      </c>
      <c r="Z843" s="4" t="s">
        <v>270</v>
      </c>
      <c r="AA843" s="54" t="s">
        <v>16476</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16280</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90">
        <v>1</v>
      </c>
      <c r="O844" s="5" t="s">
        <v>137</v>
      </c>
      <c r="P844" s="90">
        <v>7</v>
      </c>
      <c r="Q844" s="5" t="s">
        <v>179</v>
      </c>
      <c r="R844" s="90" t="s">
        <v>1593</v>
      </c>
      <c r="S844" s="4" t="s">
        <v>286</v>
      </c>
      <c r="T844" s="68" t="str">
        <f t="shared" si="13"/>
        <v xml:space="preserve">10. Reducción de las desigualdades </v>
      </c>
      <c r="U844" s="90" t="s">
        <v>349</v>
      </c>
      <c r="V844" s="4" t="s">
        <v>350</v>
      </c>
      <c r="W844" s="90" t="s">
        <v>351</v>
      </c>
      <c r="X844" s="4" t="s">
        <v>352</v>
      </c>
      <c r="Y844" s="90"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16281</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90">
        <v>1</v>
      </c>
      <c r="O845" s="5" t="s">
        <v>137</v>
      </c>
      <c r="P845" s="90" t="s">
        <v>3581</v>
      </c>
      <c r="Q845" s="5" t="s">
        <v>179</v>
      </c>
      <c r="R845" s="90">
        <v>3</v>
      </c>
      <c r="S845" s="4" t="s">
        <v>972</v>
      </c>
      <c r="T845" s="68" t="str">
        <f t="shared" si="13"/>
        <v xml:space="preserve">3. Salud y bienestar </v>
      </c>
      <c r="U845" s="90" t="s">
        <v>349</v>
      </c>
      <c r="V845" s="4" t="s">
        <v>350</v>
      </c>
      <c r="W845" s="90" t="s">
        <v>528</v>
      </c>
      <c r="X845" s="4" t="s">
        <v>973</v>
      </c>
      <c r="Y845" s="90" t="s">
        <v>349</v>
      </c>
      <c r="Z845" s="4" t="s">
        <v>8726</v>
      </c>
      <c r="AA845" s="54" t="s">
        <v>16521</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16268</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90">
        <v>1</v>
      </c>
      <c r="O846" s="5" t="s">
        <v>137</v>
      </c>
      <c r="P846" s="90">
        <v>7</v>
      </c>
      <c r="Q846" s="5" t="s">
        <v>179</v>
      </c>
      <c r="R846" s="90">
        <v>3</v>
      </c>
      <c r="S846" s="4" t="s">
        <v>972</v>
      </c>
      <c r="T846" s="68" t="str">
        <f t="shared" si="13"/>
        <v xml:space="preserve">3. Salud y bienestar </v>
      </c>
      <c r="U846" s="90" t="s">
        <v>349</v>
      </c>
      <c r="V846" s="4" t="s">
        <v>350</v>
      </c>
      <c r="W846" s="90" t="s">
        <v>528</v>
      </c>
      <c r="X846" s="4" t="s">
        <v>973</v>
      </c>
      <c r="Y846" s="90" t="s">
        <v>349</v>
      </c>
      <c r="Z846" s="4" t="s">
        <v>8726</v>
      </c>
      <c r="AA846" s="54" t="s">
        <v>16521</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16269</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90">
        <v>1</v>
      </c>
      <c r="O847" s="4" t="s">
        <v>137</v>
      </c>
      <c r="P847" s="90">
        <v>7</v>
      </c>
      <c r="Q847" s="4" t="s">
        <v>179</v>
      </c>
      <c r="R847" s="90">
        <v>3</v>
      </c>
      <c r="S847" s="4" t="s">
        <v>972</v>
      </c>
      <c r="T847" s="68" t="str">
        <f t="shared" si="13"/>
        <v xml:space="preserve">3. Salud y bienestar </v>
      </c>
      <c r="U847" s="90" t="s">
        <v>349</v>
      </c>
      <c r="V847" s="4" t="s">
        <v>350</v>
      </c>
      <c r="W847" s="90" t="s">
        <v>528</v>
      </c>
      <c r="X847" s="4" t="s">
        <v>973</v>
      </c>
      <c r="Y847" s="90" t="s">
        <v>349</v>
      </c>
      <c r="Z847" s="4" t="s">
        <v>8726</v>
      </c>
      <c r="AA847" s="54" t="s">
        <v>16521</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16270</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90">
        <v>1</v>
      </c>
      <c r="O848" s="5" t="s">
        <v>137</v>
      </c>
      <c r="P848" s="90">
        <v>7</v>
      </c>
      <c r="Q848" s="5" t="s">
        <v>179</v>
      </c>
      <c r="R848" s="90">
        <v>3</v>
      </c>
      <c r="S848" s="4" t="s">
        <v>972</v>
      </c>
      <c r="T848" s="68" t="str">
        <f t="shared" si="13"/>
        <v xml:space="preserve">3. Salud y bienestar </v>
      </c>
      <c r="U848" s="90" t="s">
        <v>349</v>
      </c>
      <c r="V848" s="4" t="s">
        <v>350</v>
      </c>
      <c r="W848" s="90" t="s">
        <v>351</v>
      </c>
      <c r="X848" s="4" t="s">
        <v>352</v>
      </c>
      <c r="Y848" s="90"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16271</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90">
        <v>1</v>
      </c>
      <c r="O849" s="4" t="s">
        <v>137</v>
      </c>
      <c r="P849" s="90">
        <v>7</v>
      </c>
      <c r="Q849" s="4" t="s">
        <v>179</v>
      </c>
      <c r="R849" s="90">
        <v>3</v>
      </c>
      <c r="S849" s="4" t="s">
        <v>972</v>
      </c>
      <c r="T849" s="68" t="str">
        <f t="shared" si="13"/>
        <v xml:space="preserve">3. Salud y bienestar </v>
      </c>
      <c r="U849" s="90" t="s">
        <v>349</v>
      </c>
      <c r="V849" s="4" t="s">
        <v>350</v>
      </c>
      <c r="W849" s="90" t="s">
        <v>528</v>
      </c>
      <c r="X849" s="4" t="s">
        <v>973</v>
      </c>
      <c r="Y849" s="90" t="s">
        <v>349</v>
      </c>
      <c r="Z849" s="4" t="s">
        <v>8726</v>
      </c>
      <c r="AA849" s="54" t="s">
        <v>16521</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16272</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90">
        <v>1</v>
      </c>
      <c r="O850" s="5" t="s">
        <v>137</v>
      </c>
      <c r="P850" s="90">
        <v>7</v>
      </c>
      <c r="Q850" s="5" t="s">
        <v>179</v>
      </c>
      <c r="R850" s="90">
        <v>3</v>
      </c>
      <c r="S850" s="4" t="s">
        <v>972</v>
      </c>
      <c r="T850" s="68" t="str">
        <f t="shared" si="13"/>
        <v xml:space="preserve">3. Salud y bienestar </v>
      </c>
      <c r="U850" s="90" t="s">
        <v>349</v>
      </c>
      <c r="V850" s="4" t="s">
        <v>350</v>
      </c>
      <c r="W850" s="90" t="s">
        <v>528</v>
      </c>
      <c r="X850" s="4" t="s">
        <v>973</v>
      </c>
      <c r="Y850" s="90" t="s">
        <v>528</v>
      </c>
      <c r="Z850" s="4" t="s">
        <v>12554</v>
      </c>
      <c r="AA850" s="54" t="s">
        <v>16530</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16273</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90">
        <v>1</v>
      </c>
      <c r="O851" s="4" t="s">
        <v>137</v>
      </c>
      <c r="P851" s="90">
        <v>7</v>
      </c>
      <c r="Q851" s="4" t="s">
        <v>179</v>
      </c>
      <c r="R851" s="90">
        <v>3</v>
      </c>
      <c r="S851" s="4" t="s">
        <v>972</v>
      </c>
      <c r="T851" s="68" t="str">
        <f t="shared" si="13"/>
        <v xml:space="preserve">3. Salud y bienestar </v>
      </c>
      <c r="U851" s="90" t="s">
        <v>349</v>
      </c>
      <c r="V851" s="4" t="s">
        <v>350</v>
      </c>
      <c r="W851" s="90" t="s">
        <v>528</v>
      </c>
      <c r="X851" s="4" t="s">
        <v>973</v>
      </c>
      <c r="Y851" s="90" t="s">
        <v>349</v>
      </c>
      <c r="Z851" s="4" t="s">
        <v>8726</v>
      </c>
      <c r="AA851" s="54" t="s">
        <v>16521</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16274</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90">
        <v>1</v>
      </c>
      <c r="O852" s="5" t="s">
        <v>137</v>
      </c>
      <c r="P852" s="90">
        <v>7</v>
      </c>
      <c r="Q852" s="5" t="s">
        <v>179</v>
      </c>
      <c r="R852" s="90">
        <v>3</v>
      </c>
      <c r="S852" s="4" t="s">
        <v>972</v>
      </c>
      <c r="T852" s="68" t="str">
        <f t="shared" si="13"/>
        <v xml:space="preserve">3. Salud y bienestar </v>
      </c>
      <c r="U852" s="90" t="s">
        <v>349</v>
      </c>
      <c r="V852" s="4" t="s">
        <v>350</v>
      </c>
      <c r="W852" s="90" t="s">
        <v>528</v>
      </c>
      <c r="X852" s="4" t="s">
        <v>973</v>
      </c>
      <c r="Y852" s="90" t="s">
        <v>528</v>
      </c>
      <c r="Z852" s="4" t="s">
        <v>12554</v>
      </c>
      <c r="AA852" s="54" t="s">
        <v>16530</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16275</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90">
        <v>1</v>
      </c>
      <c r="O853" s="4" t="s">
        <v>137</v>
      </c>
      <c r="P853" s="90">
        <v>7</v>
      </c>
      <c r="Q853" s="4" t="s">
        <v>179</v>
      </c>
      <c r="R853" s="90" t="s">
        <v>528</v>
      </c>
      <c r="S853" s="4" t="s">
        <v>972</v>
      </c>
      <c r="T853" s="68" t="str">
        <f t="shared" si="13"/>
        <v xml:space="preserve">3. Salud y bienestar </v>
      </c>
      <c r="U853" s="90" t="s">
        <v>349</v>
      </c>
      <c r="V853" s="4" t="s">
        <v>350</v>
      </c>
      <c r="W853" s="90" t="s">
        <v>528</v>
      </c>
      <c r="X853" s="4" t="s">
        <v>973</v>
      </c>
      <c r="Y853" s="90" t="s">
        <v>528</v>
      </c>
      <c r="Z853" s="4" t="s">
        <v>12554</v>
      </c>
      <c r="AA853" s="54" t="s">
        <v>16530</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16282</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90">
        <v>1</v>
      </c>
      <c r="O854" s="5" t="s">
        <v>137</v>
      </c>
      <c r="P854" s="90">
        <v>7</v>
      </c>
      <c r="Q854" s="5" t="s">
        <v>179</v>
      </c>
      <c r="R854" s="90">
        <v>3</v>
      </c>
      <c r="S854" s="4" t="s">
        <v>972</v>
      </c>
      <c r="T854" s="68" t="str">
        <f t="shared" si="13"/>
        <v xml:space="preserve">3. Salud y bienestar </v>
      </c>
      <c r="U854" s="90" t="s">
        <v>349</v>
      </c>
      <c r="V854" s="4" t="s">
        <v>350</v>
      </c>
      <c r="W854" s="90" t="s">
        <v>528</v>
      </c>
      <c r="X854" s="4" t="s">
        <v>973</v>
      </c>
      <c r="Y854" s="90" t="s">
        <v>840</v>
      </c>
      <c r="Z854" s="4" t="s">
        <v>12784</v>
      </c>
      <c r="AA854" s="54" t="s">
        <v>16531</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16283</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90">
        <v>1</v>
      </c>
      <c r="O855" s="4" t="s">
        <v>137</v>
      </c>
      <c r="P855" s="90">
        <v>7</v>
      </c>
      <c r="Q855" s="4" t="s">
        <v>179</v>
      </c>
      <c r="R855" s="90">
        <v>3</v>
      </c>
      <c r="S855" s="4" t="s">
        <v>972</v>
      </c>
      <c r="T855" s="68" t="str">
        <f t="shared" si="13"/>
        <v xml:space="preserve">3. Salud y bienestar </v>
      </c>
      <c r="U855" s="90" t="s">
        <v>349</v>
      </c>
      <c r="V855" s="4" t="s">
        <v>350</v>
      </c>
      <c r="W855" s="90" t="s">
        <v>528</v>
      </c>
      <c r="X855" s="4" t="s">
        <v>973</v>
      </c>
      <c r="Y855" s="90" t="s">
        <v>840</v>
      </c>
      <c r="Z855" s="4" t="s">
        <v>12784</v>
      </c>
      <c r="AA855" s="54" t="s">
        <v>16531</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16284</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90">
        <v>1</v>
      </c>
      <c r="O856" s="5" t="s">
        <v>137</v>
      </c>
      <c r="P856" s="90">
        <v>7</v>
      </c>
      <c r="Q856" s="5" t="s">
        <v>179</v>
      </c>
      <c r="R856" s="90">
        <v>3</v>
      </c>
      <c r="S856" s="4" t="s">
        <v>972</v>
      </c>
      <c r="T856" s="68" t="str">
        <f t="shared" si="13"/>
        <v xml:space="preserve">3. Salud y bienestar </v>
      </c>
      <c r="U856" s="90" t="s">
        <v>349</v>
      </c>
      <c r="V856" s="4" t="s">
        <v>350</v>
      </c>
      <c r="W856" s="90" t="s">
        <v>528</v>
      </c>
      <c r="X856" s="4" t="s">
        <v>973</v>
      </c>
      <c r="Y856" s="90" t="s">
        <v>840</v>
      </c>
      <c r="Z856" s="4" t="s">
        <v>12784</v>
      </c>
      <c r="AA856" s="54" t="s">
        <v>16531</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16285</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90">
        <v>1</v>
      </c>
      <c r="O857" s="4" t="s">
        <v>137</v>
      </c>
      <c r="P857" s="90">
        <v>7</v>
      </c>
      <c r="Q857" s="4" t="s">
        <v>179</v>
      </c>
      <c r="R857" s="90" t="s">
        <v>528</v>
      </c>
      <c r="S857" s="4" t="s">
        <v>972</v>
      </c>
      <c r="T857" s="68" t="str">
        <f t="shared" si="13"/>
        <v xml:space="preserve">3. Salud y bienestar </v>
      </c>
      <c r="U857" s="90" t="s">
        <v>349</v>
      </c>
      <c r="V857" s="4" t="s">
        <v>350</v>
      </c>
      <c r="W857" s="90" t="s">
        <v>528</v>
      </c>
      <c r="X857" s="4" t="s">
        <v>973</v>
      </c>
      <c r="Y857" s="90" t="s">
        <v>840</v>
      </c>
      <c r="Z857" s="4" t="s">
        <v>12784</v>
      </c>
      <c r="AA857" s="54" t="s">
        <v>16531</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16286</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90">
        <v>2</v>
      </c>
      <c r="O858" s="5" t="s">
        <v>25</v>
      </c>
      <c r="P858" s="90">
        <v>1</v>
      </c>
      <c r="Q858" s="5" t="s">
        <v>28</v>
      </c>
      <c r="R858" s="90">
        <v>16</v>
      </c>
      <c r="S858" s="4" t="s">
        <v>31</v>
      </c>
      <c r="T858" s="68" t="str">
        <f t="shared" si="13"/>
        <v>16. Paz, justicia e instituciones sólidas</v>
      </c>
      <c r="U858" s="90" t="s">
        <v>497</v>
      </c>
      <c r="V858" s="4" t="s">
        <v>34</v>
      </c>
      <c r="W858" s="90" t="s">
        <v>3581</v>
      </c>
      <c r="X858" s="4" t="s">
        <v>235</v>
      </c>
      <c r="Y858" s="90" t="s">
        <v>349</v>
      </c>
      <c r="Z858" s="4" t="s">
        <v>236</v>
      </c>
      <c r="AA858" s="54" t="s">
        <v>16475</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16287</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90">
        <v>1</v>
      </c>
      <c r="O859" s="4" t="s">
        <v>137</v>
      </c>
      <c r="P859" s="90">
        <v>7</v>
      </c>
      <c r="Q859" s="4" t="s">
        <v>179</v>
      </c>
      <c r="R859" s="90">
        <v>16</v>
      </c>
      <c r="S859" s="4" t="s">
        <v>31</v>
      </c>
      <c r="T859" s="68" t="str">
        <f t="shared" si="13"/>
        <v>16. Paz, justicia e instituciones sólidas</v>
      </c>
      <c r="U859" s="90" t="s">
        <v>528</v>
      </c>
      <c r="V859" s="4" t="s">
        <v>34</v>
      </c>
      <c r="W859" s="90" t="s">
        <v>4738</v>
      </c>
      <c r="X859" s="4" t="s">
        <v>37</v>
      </c>
      <c r="Y859" s="90" t="s">
        <v>528</v>
      </c>
      <c r="Z859" s="4" t="s">
        <v>252</v>
      </c>
      <c r="AA859" s="54" t="s">
        <v>16512</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16288</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90">
        <v>1</v>
      </c>
      <c r="O860" s="5" t="s">
        <v>137</v>
      </c>
      <c r="P860" s="90">
        <v>7</v>
      </c>
      <c r="Q860" s="5" t="s">
        <v>179</v>
      </c>
      <c r="R860" s="90">
        <v>5</v>
      </c>
      <c r="S860" s="4" t="s">
        <v>268</v>
      </c>
      <c r="T860" s="68" t="str">
        <f t="shared" si="13"/>
        <v xml:space="preserve">5. Igualdad de género </v>
      </c>
      <c r="U860" s="90" t="s">
        <v>497</v>
      </c>
      <c r="V860" s="4" t="s">
        <v>34</v>
      </c>
      <c r="W860" s="90" t="s">
        <v>349</v>
      </c>
      <c r="X860" s="4" t="s">
        <v>269</v>
      </c>
      <c r="Y860" s="90" t="s">
        <v>840</v>
      </c>
      <c r="Z860" s="4" t="s">
        <v>270</v>
      </c>
      <c r="AA860" s="54" t="s">
        <v>16476</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16289</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90">
        <v>1</v>
      </c>
      <c r="O861" s="4" t="s">
        <v>137</v>
      </c>
      <c r="P861" s="90">
        <v>7</v>
      </c>
      <c r="Q861" s="4" t="s">
        <v>179</v>
      </c>
      <c r="R861" s="90">
        <v>10</v>
      </c>
      <c r="S861" s="4" t="s">
        <v>286</v>
      </c>
      <c r="T861" s="68" t="str">
        <f t="shared" si="13"/>
        <v xml:space="preserve">10. Reducción de las desigualdades </v>
      </c>
      <c r="U861" s="90" t="s">
        <v>497</v>
      </c>
      <c r="V861" s="4" t="s">
        <v>34</v>
      </c>
      <c r="W861" s="90" t="s">
        <v>349</v>
      </c>
      <c r="X861" s="4" t="s">
        <v>269</v>
      </c>
      <c r="Y861" s="90" t="s">
        <v>840</v>
      </c>
      <c r="Z861" s="4" t="s">
        <v>270</v>
      </c>
      <c r="AA861" s="54" t="s">
        <v>16476</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16290</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90">
        <v>1</v>
      </c>
      <c r="O862" s="4" t="s">
        <v>137</v>
      </c>
      <c r="P862" s="90">
        <v>7</v>
      </c>
      <c r="Q862" s="4" t="s">
        <v>179</v>
      </c>
      <c r="R862" s="90" t="s">
        <v>1593</v>
      </c>
      <c r="S862" s="4" t="s">
        <v>286</v>
      </c>
      <c r="T862" s="68" t="str">
        <f t="shared" si="13"/>
        <v xml:space="preserve">10. Reducción de las desigualdades </v>
      </c>
      <c r="U862" s="90" t="s">
        <v>349</v>
      </c>
      <c r="V862" s="4" t="s">
        <v>350</v>
      </c>
      <c r="W862" s="90" t="s">
        <v>351</v>
      </c>
      <c r="X862" s="4" t="s">
        <v>352</v>
      </c>
      <c r="Y862" s="90"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16291</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90">
        <v>1</v>
      </c>
      <c r="O863" s="4" t="s">
        <v>137</v>
      </c>
      <c r="P863" s="90">
        <v>7</v>
      </c>
      <c r="Q863" s="4" t="s">
        <v>179</v>
      </c>
      <c r="R863" s="90">
        <v>3</v>
      </c>
      <c r="S863" s="4" t="s">
        <v>972</v>
      </c>
      <c r="T863" s="68" t="str">
        <f t="shared" si="13"/>
        <v xml:space="preserve">3. Salud y bienestar </v>
      </c>
      <c r="U863" s="90" t="s">
        <v>349</v>
      </c>
      <c r="V863" s="4" t="s">
        <v>350</v>
      </c>
      <c r="W863" s="90" t="s">
        <v>528</v>
      </c>
      <c r="X863" s="4" t="s">
        <v>973</v>
      </c>
      <c r="Y863" s="90" t="s">
        <v>840</v>
      </c>
      <c r="Z863" s="4" t="s">
        <v>12784</v>
      </c>
      <c r="AA863" s="54" t="s">
        <v>16531</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16292</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90">
        <v>1</v>
      </c>
      <c r="O864" s="5" t="s">
        <v>137</v>
      </c>
      <c r="P864" s="90">
        <v>7</v>
      </c>
      <c r="Q864" s="5" t="s">
        <v>179</v>
      </c>
      <c r="R864" s="90" t="s">
        <v>528</v>
      </c>
      <c r="S864" s="4" t="s">
        <v>972</v>
      </c>
      <c r="T864" s="68" t="str">
        <f t="shared" si="13"/>
        <v xml:space="preserve">3. Salud y bienestar </v>
      </c>
      <c r="U864" s="90" t="s">
        <v>349</v>
      </c>
      <c r="V864" s="4" t="s">
        <v>350</v>
      </c>
      <c r="W864" s="90" t="s">
        <v>528</v>
      </c>
      <c r="X864" s="4" t="s">
        <v>973</v>
      </c>
      <c r="Y864" s="90" t="s">
        <v>840</v>
      </c>
      <c r="Z864" s="4" t="s">
        <v>12784</v>
      </c>
      <c r="AA864" s="54" t="s">
        <v>16531</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16293</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90">
        <v>2</v>
      </c>
      <c r="O865" s="4" t="s">
        <v>25</v>
      </c>
      <c r="P865" s="90">
        <v>1</v>
      </c>
      <c r="Q865" s="4" t="s">
        <v>28</v>
      </c>
      <c r="R865" s="90">
        <v>16</v>
      </c>
      <c r="S865" s="4" t="s">
        <v>31</v>
      </c>
      <c r="T865" s="68" t="str">
        <f t="shared" si="13"/>
        <v>16. Paz, justicia e instituciones sólidas</v>
      </c>
      <c r="U865" s="90" t="s">
        <v>497</v>
      </c>
      <c r="V865" s="4" t="s">
        <v>34</v>
      </c>
      <c r="W865" s="90" t="s">
        <v>3581</v>
      </c>
      <c r="X865" s="4" t="s">
        <v>235</v>
      </c>
      <c r="Y865" s="90" t="s">
        <v>349</v>
      </c>
      <c r="Z865" s="4" t="s">
        <v>236</v>
      </c>
      <c r="AA865" s="54" t="s">
        <v>16475</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16294</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90">
        <v>1</v>
      </c>
      <c r="O866" s="5" t="s">
        <v>137</v>
      </c>
      <c r="P866" s="90">
        <v>7</v>
      </c>
      <c r="Q866" s="5" t="s">
        <v>179</v>
      </c>
      <c r="R866" s="90">
        <v>16</v>
      </c>
      <c r="S866" s="4" t="s">
        <v>31</v>
      </c>
      <c r="T866" s="68" t="str">
        <f t="shared" si="13"/>
        <v>16. Paz, justicia e instituciones sólidas</v>
      </c>
      <c r="U866" s="90" t="s">
        <v>528</v>
      </c>
      <c r="V866" s="4" t="s">
        <v>34</v>
      </c>
      <c r="W866" s="90" t="s">
        <v>4738</v>
      </c>
      <c r="X866" s="4" t="s">
        <v>37</v>
      </c>
      <c r="Y866" s="90" t="s">
        <v>528</v>
      </c>
      <c r="Z866" s="4" t="s">
        <v>252</v>
      </c>
      <c r="AA866" s="54" t="s">
        <v>16512</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16295</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90">
        <v>1</v>
      </c>
      <c r="O867" s="5" t="s">
        <v>137</v>
      </c>
      <c r="P867" s="90">
        <v>7</v>
      </c>
      <c r="Q867" s="5" t="s">
        <v>179</v>
      </c>
      <c r="R867" s="90">
        <v>5</v>
      </c>
      <c r="S867" s="4" t="s">
        <v>268</v>
      </c>
      <c r="T867" s="68" t="str">
        <f t="shared" si="13"/>
        <v xml:space="preserve">5. Igualdad de género </v>
      </c>
      <c r="U867" s="90" t="s">
        <v>497</v>
      </c>
      <c r="V867" s="4" t="s">
        <v>34</v>
      </c>
      <c r="W867" s="90" t="s">
        <v>349</v>
      </c>
      <c r="X867" s="4" t="s">
        <v>269</v>
      </c>
      <c r="Y867" s="90" t="s">
        <v>840</v>
      </c>
      <c r="Z867" s="4" t="s">
        <v>270</v>
      </c>
      <c r="AA867" s="54" t="s">
        <v>16476</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16296</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90">
        <v>1</v>
      </c>
      <c r="O868" s="4" t="s">
        <v>137</v>
      </c>
      <c r="P868" s="90">
        <v>7</v>
      </c>
      <c r="Q868" s="4" t="s">
        <v>179</v>
      </c>
      <c r="R868" s="90">
        <v>10</v>
      </c>
      <c r="S868" s="4" t="s">
        <v>286</v>
      </c>
      <c r="T868" s="68" t="str">
        <f t="shared" si="13"/>
        <v xml:space="preserve">10. Reducción de las desigualdades </v>
      </c>
      <c r="U868" s="90" t="s">
        <v>497</v>
      </c>
      <c r="V868" s="4" t="s">
        <v>34</v>
      </c>
      <c r="W868" s="90" t="s">
        <v>349</v>
      </c>
      <c r="X868" s="4" t="s">
        <v>269</v>
      </c>
      <c r="Y868" s="90" t="s">
        <v>840</v>
      </c>
      <c r="Z868" s="4" t="s">
        <v>270</v>
      </c>
      <c r="AA868" s="54" t="s">
        <v>16476</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16297</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90" t="s">
        <v>497</v>
      </c>
      <c r="O869" s="5" t="s">
        <v>12942</v>
      </c>
      <c r="P869" s="90" t="s">
        <v>3581</v>
      </c>
      <c r="Q869" s="5" t="s">
        <v>179</v>
      </c>
      <c r="R869" s="90" t="s">
        <v>1593</v>
      </c>
      <c r="S869" s="4" t="s">
        <v>286</v>
      </c>
      <c r="T869" s="68" t="str">
        <f t="shared" si="13"/>
        <v xml:space="preserve">10. Reducción de las desigualdades </v>
      </c>
      <c r="U869" s="90" t="s">
        <v>349</v>
      </c>
      <c r="V869" s="4" t="s">
        <v>350</v>
      </c>
      <c r="W869" s="90" t="s">
        <v>351</v>
      </c>
      <c r="X869" s="4" t="s">
        <v>352</v>
      </c>
      <c r="Y869" s="90"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16298</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90" t="s">
        <v>497</v>
      </c>
      <c r="O870" s="5" t="s">
        <v>12942</v>
      </c>
      <c r="P870" s="90" t="s">
        <v>3581</v>
      </c>
      <c r="Q870" s="5" t="s">
        <v>179</v>
      </c>
      <c r="R870" s="90">
        <v>3</v>
      </c>
      <c r="S870" s="4" t="s">
        <v>972</v>
      </c>
      <c r="T870" s="68" t="str">
        <f t="shared" si="13"/>
        <v xml:space="preserve">3. Salud y bienestar </v>
      </c>
      <c r="U870" s="90" t="s">
        <v>349</v>
      </c>
      <c r="V870" s="4" t="s">
        <v>350</v>
      </c>
      <c r="W870" s="90" t="s">
        <v>528</v>
      </c>
      <c r="X870" s="4" t="s">
        <v>973</v>
      </c>
      <c r="Y870" s="90" t="s">
        <v>840</v>
      </c>
      <c r="Z870" s="4" t="s">
        <v>12784</v>
      </c>
      <c r="AA870" s="54" t="s">
        <v>16531</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16299</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90" t="s">
        <v>497</v>
      </c>
      <c r="O871" s="4" t="s">
        <v>12942</v>
      </c>
      <c r="P871" s="90" t="s">
        <v>3581</v>
      </c>
      <c r="Q871" s="4" t="s">
        <v>179</v>
      </c>
      <c r="R871" s="90">
        <v>3</v>
      </c>
      <c r="S871" s="4" t="s">
        <v>972</v>
      </c>
      <c r="T871" s="68" t="str">
        <f t="shared" si="13"/>
        <v xml:space="preserve">3. Salud y bienestar </v>
      </c>
      <c r="U871" s="90" t="s">
        <v>349</v>
      </c>
      <c r="V871" s="4" t="s">
        <v>350</v>
      </c>
      <c r="W871" s="90" t="s">
        <v>528</v>
      </c>
      <c r="X871" s="4" t="s">
        <v>973</v>
      </c>
      <c r="Y871" s="90" t="s">
        <v>840</v>
      </c>
      <c r="Z871" s="4" t="s">
        <v>12784</v>
      </c>
      <c r="AA871" s="54" t="s">
        <v>16531</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16300</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90">
        <v>3</v>
      </c>
      <c r="O872" s="5" t="s">
        <v>138</v>
      </c>
      <c r="P872" s="90">
        <v>4</v>
      </c>
      <c r="Q872" s="5" t="s">
        <v>186</v>
      </c>
      <c r="R872" s="90">
        <v>3</v>
      </c>
      <c r="S872" s="4" t="s">
        <v>972</v>
      </c>
      <c r="T872" s="68" t="str">
        <f t="shared" si="13"/>
        <v xml:space="preserve">3. Salud y bienestar </v>
      </c>
      <c r="U872" s="90" t="s">
        <v>349</v>
      </c>
      <c r="V872" s="4" t="s">
        <v>350</v>
      </c>
      <c r="W872" s="90" t="s">
        <v>528</v>
      </c>
      <c r="X872" s="4" t="s">
        <v>973</v>
      </c>
      <c r="Y872" s="90" t="s">
        <v>497</v>
      </c>
      <c r="Z872" s="4" t="s">
        <v>5517</v>
      </c>
      <c r="AA872" s="54" t="s">
        <v>16509</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16301</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90" t="s">
        <v>497</v>
      </c>
      <c r="O873" s="4" t="s">
        <v>12942</v>
      </c>
      <c r="P873" s="90" t="s">
        <v>3581</v>
      </c>
      <c r="Q873" s="4" t="s">
        <v>179</v>
      </c>
      <c r="R873" s="90">
        <v>3</v>
      </c>
      <c r="S873" s="4" t="s">
        <v>972</v>
      </c>
      <c r="T873" s="68" t="str">
        <f t="shared" si="13"/>
        <v xml:space="preserve">3. Salud y bienestar </v>
      </c>
      <c r="U873" s="90" t="s">
        <v>349</v>
      </c>
      <c r="V873" s="4" t="s">
        <v>350</v>
      </c>
      <c r="W873" s="90" t="s">
        <v>528</v>
      </c>
      <c r="X873" s="4" t="s">
        <v>973</v>
      </c>
      <c r="Y873" s="90" t="s">
        <v>349</v>
      </c>
      <c r="Z873" s="4" t="s">
        <v>8726</v>
      </c>
      <c r="AA873" s="54" t="s">
        <v>16521</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16302</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90" t="s">
        <v>497</v>
      </c>
      <c r="O874" s="5" t="s">
        <v>12942</v>
      </c>
      <c r="P874" s="90" t="s">
        <v>3581</v>
      </c>
      <c r="Q874" s="5" t="s">
        <v>179</v>
      </c>
      <c r="R874" s="90">
        <v>3</v>
      </c>
      <c r="S874" s="4" t="s">
        <v>972</v>
      </c>
      <c r="T874" s="68" t="str">
        <f t="shared" si="13"/>
        <v xml:space="preserve">3. Salud y bienestar </v>
      </c>
      <c r="U874" s="90" t="s">
        <v>349</v>
      </c>
      <c r="V874" s="4" t="s">
        <v>350</v>
      </c>
      <c r="W874" s="90" t="s">
        <v>528</v>
      </c>
      <c r="X874" s="4" t="s">
        <v>973</v>
      </c>
      <c r="Y874" s="90" t="s">
        <v>349</v>
      </c>
      <c r="Z874" s="4" t="s">
        <v>8726</v>
      </c>
      <c r="AA874" s="54" t="s">
        <v>16521</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16303</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90" t="s">
        <v>497</v>
      </c>
      <c r="O875" s="4" t="s">
        <v>137</v>
      </c>
      <c r="P875" s="90" t="s">
        <v>3581</v>
      </c>
      <c r="Q875" s="4" t="s">
        <v>179</v>
      </c>
      <c r="R875" s="90" t="s">
        <v>528</v>
      </c>
      <c r="S875" s="4" t="s">
        <v>972</v>
      </c>
      <c r="T875" s="68" t="str">
        <f t="shared" si="13"/>
        <v xml:space="preserve">3. Salud y bienestar </v>
      </c>
      <c r="U875" s="90" t="s">
        <v>349</v>
      </c>
      <c r="V875" s="4" t="s">
        <v>350</v>
      </c>
      <c r="W875" s="90" t="s">
        <v>528</v>
      </c>
      <c r="X875" s="4" t="s">
        <v>973</v>
      </c>
      <c r="Y875" s="90" t="s">
        <v>349</v>
      </c>
      <c r="Z875" s="4" t="s">
        <v>8726</v>
      </c>
      <c r="AA875" s="54" t="s">
        <v>16521</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16304</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90" t="s">
        <v>349</v>
      </c>
      <c r="O876" s="5" t="s">
        <v>25</v>
      </c>
      <c r="P876" s="90" t="s">
        <v>497</v>
      </c>
      <c r="Q876" s="5" t="s">
        <v>28</v>
      </c>
      <c r="R876" s="90">
        <v>16</v>
      </c>
      <c r="S876" s="4" t="s">
        <v>31</v>
      </c>
      <c r="T876" s="68" t="str">
        <f t="shared" si="13"/>
        <v>16. Paz, justicia e instituciones sólidas</v>
      </c>
      <c r="U876" s="90" t="s">
        <v>497</v>
      </c>
      <c r="V876" s="4" t="s">
        <v>34</v>
      </c>
      <c r="W876" s="90" t="s">
        <v>3581</v>
      </c>
      <c r="X876" s="4" t="s">
        <v>235</v>
      </c>
      <c r="Y876" s="90" t="s">
        <v>349</v>
      </c>
      <c r="Z876" s="4" t="s">
        <v>236</v>
      </c>
      <c r="AA876" s="54" t="s">
        <v>16475</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16305</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90" t="s">
        <v>497</v>
      </c>
      <c r="O877" s="4" t="s">
        <v>137</v>
      </c>
      <c r="P877" s="90" t="s">
        <v>528</v>
      </c>
      <c r="Q877" s="4" t="s">
        <v>175</v>
      </c>
      <c r="R877" s="90">
        <v>16</v>
      </c>
      <c r="S877" s="4" t="s">
        <v>31</v>
      </c>
      <c r="T877" s="68" t="str">
        <f t="shared" si="13"/>
        <v>16. Paz, justicia e instituciones sólidas</v>
      </c>
      <c r="U877" s="90" t="s">
        <v>528</v>
      </c>
      <c r="V877" s="4" t="s">
        <v>34</v>
      </c>
      <c r="W877" s="90" t="s">
        <v>4738</v>
      </c>
      <c r="X877" s="4" t="s">
        <v>37</v>
      </c>
      <c r="Y877" s="90" t="s">
        <v>528</v>
      </c>
      <c r="Z877" s="4" t="s">
        <v>252</v>
      </c>
      <c r="AA877" s="54" t="s">
        <v>16512</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16306</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90" t="s">
        <v>497</v>
      </c>
      <c r="O878" s="5" t="s">
        <v>12942</v>
      </c>
      <c r="P878" s="90" t="s">
        <v>3581</v>
      </c>
      <c r="Q878" s="5" t="s">
        <v>179</v>
      </c>
      <c r="R878" s="90">
        <v>5</v>
      </c>
      <c r="S878" s="4" t="s">
        <v>268</v>
      </c>
      <c r="T878" s="68" t="str">
        <f t="shared" si="13"/>
        <v xml:space="preserve">5. Igualdad de género </v>
      </c>
      <c r="U878" s="90" t="s">
        <v>497</v>
      </c>
      <c r="V878" s="4" t="s">
        <v>34</v>
      </c>
      <c r="W878" s="90" t="s">
        <v>349</v>
      </c>
      <c r="X878" s="4" t="s">
        <v>269</v>
      </c>
      <c r="Y878" s="90" t="s">
        <v>840</v>
      </c>
      <c r="Z878" s="4" t="s">
        <v>270</v>
      </c>
      <c r="AA878" s="54" t="s">
        <v>16476</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16307</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90" t="s">
        <v>497</v>
      </c>
      <c r="O879" s="4" t="s">
        <v>12942</v>
      </c>
      <c r="P879" s="90" t="s">
        <v>3581</v>
      </c>
      <c r="Q879" s="4" t="s">
        <v>179</v>
      </c>
      <c r="R879" s="90">
        <v>10</v>
      </c>
      <c r="S879" s="4" t="s">
        <v>286</v>
      </c>
      <c r="T879" s="68" t="str">
        <f t="shared" si="13"/>
        <v xml:space="preserve">10. Reducción de las desigualdades </v>
      </c>
      <c r="U879" s="90" t="s">
        <v>497</v>
      </c>
      <c r="V879" s="4" t="s">
        <v>34</v>
      </c>
      <c r="W879" s="90" t="s">
        <v>349</v>
      </c>
      <c r="X879" s="4" t="s">
        <v>269</v>
      </c>
      <c r="Y879" s="90" t="s">
        <v>840</v>
      </c>
      <c r="Z879" s="4" t="s">
        <v>270</v>
      </c>
      <c r="AA879" s="54" t="s">
        <v>16476</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16308</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90" t="s">
        <v>497</v>
      </c>
      <c r="O880" s="4" t="s">
        <v>12942</v>
      </c>
      <c r="P880" s="90" t="s">
        <v>3581</v>
      </c>
      <c r="Q880" s="4" t="s">
        <v>179</v>
      </c>
      <c r="R880" s="90" t="s">
        <v>1593</v>
      </c>
      <c r="S880" s="4" t="s">
        <v>286</v>
      </c>
      <c r="T880" s="68" t="str">
        <f t="shared" si="13"/>
        <v xml:space="preserve">10. Reducción de las desigualdades </v>
      </c>
      <c r="U880" s="90" t="s">
        <v>349</v>
      </c>
      <c r="V880" s="4" t="s">
        <v>350</v>
      </c>
      <c r="W880" s="90" t="s">
        <v>351</v>
      </c>
      <c r="X880" s="4" t="s">
        <v>352</v>
      </c>
      <c r="Y880" s="90"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16309</v>
      </c>
      <c r="B881" s="3" t="s">
        <v>13077</v>
      </c>
      <c r="C881" s="4" t="s">
        <v>13078</v>
      </c>
      <c r="D881" s="4" t="s">
        <v>362</v>
      </c>
      <c r="E881" s="4" t="s">
        <v>362</v>
      </c>
      <c r="F881" s="4" t="s">
        <v>362</v>
      </c>
      <c r="G881" s="4" t="s">
        <v>362</v>
      </c>
      <c r="H881" s="3" t="s">
        <v>362</v>
      </c>
      <c r="I881" s="4" t="s">
        <v>362</v>
      </c>
      <c r="J881" s="4" t="s">
        <v>362</v>
      </c>
      <c r="K881" s="5" t="s">
        <v>13079</v>
      </c>
      <c r="L881" s="6">
        <v>5</v>
      </c>
      <c r="M881" s="5" t="s">
        <v>128</v>
      </c>
      <c r="N881" s="90">
        <v>2</v>
      </c>
      <c r="O881" s="5" t="s">
        <v>149</v>
      </c>
      <c r="P881" s="90">
        <v>2</v>
      </c>
      <c r="Q881" s="5" t="s">
        <v>204</v>
      </c>
      <c r="R881" s="90">
        <v>16</v>
      </c>
      <c r="S881" s="4" t="s">
        <v>31</v>
      </c>
      <c r="T881" s="68" t="str">
        <f t="shared" si="13"/>
        <v>16. Paz, justicia e instituciones sólidas</v>
      </c>
      <c r="U881" s="90" t="s">
        <v>497</v>
      </c>
      <c r="V881" s="4" t="s">
        <v>34</v>
      </c>
      <c r="W881" s="90" t="s">
        <v>349</v>
      </c>
      <c r="X881" s="4" t="s">
        <v>12330</v>
      </c>
      <c r="Y881" s="90" t="s">
        <v>497</v>
      </c>
      <c r="Z881" s="4" t="s">
        <v>12331</v>
      </c>
      <c r="AA881" s="54" t="s">
        <v>16488</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16310</v>
      </c>
      <c r="B882" s="3" t="s">
        <v>13082</v>
      </c>
      <c r="C882" s="4" t="s">
        <v>13083</v>
      </c>
      <c r="D882" s="4" t="s">
        <v>362</v>
      </c>
      <c r="E882" s="4" t="s">
        <v>362</v>
      </c>
      <c r="F882" s="4" t="s">
        <v>362</v>
      </c>
      <c r="G882" s="4" t="s">
        <v>362</v>
      </c>
      <c r="H882" s="3" t="s">
        <v>362</v>
      </c>
      <c r="I882" s="4" t="s">
        <v>362</v>
      </c>
      <c r="J882" s="4" t="s">
        <v>362</v>
      </c>
      <c r="K882" s="5" t="s">
        <v>13084</v>
      </c>
      <c r="L882" s="6">
        <v>6</v>
      </c>
      <c r="M882" s="5" t="s">
        <v>129</v>
      </c>
      <c r="N882" s="90" t="s">
        <v>349</v>
      </c>
      <c r="O882" s="4" t="s">
        <v>152</v>
      </c>
      <c r="P882" s="90" t="s">
        <v>349</v>
      </c>
      <c r="Q882" s="4" t="s">
        <v>214</v>
      </c>
      <c r="R882" s="90">
        <v>16</v>
      </c>
      <c r="S882" s="4" t="s">
        <v>31</v>
      </c>
      <c r="T882" s="68" t="str">
        <f t="shared" si="13"/>
        <v>16. Paz, justicia e instituciones sólidas</v>
      </c>
      <c r="U882" s="90" t="s">
        <v>349</v>
      </c>
      <c r="V882" s="4" t="s">
        <v>7960</v>
      </c>
      <c r="W882" s="90" t="s">
        <v>498</v>
      </c>
      <c r="X882" s="4" t="s">
        <v>13085</v>
      </c>
      <c r="Y882" s="90" t="s">
        <v>528</v>
      </c>
      <c r="Z882" s="4" t="s">
        <v>694</v>
      </c>
      <c r="AA882" s="54" t="s">
        <v>16483</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16311</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90">
        <v>5</v>
      </c>
      <c r="O883" s="5" t="s">
        <v>146</v>
      </c>
      <c r="P883" s="90">
        <v>0</v>
      </c>
      <c r="Q883" s="5" t="s">
        <v>146</v>
      </c>
      <c r="R883" s="90">
        <v>4</v>
      </c>
      <c r="S883" s="4" t="s">
        <v>1022</v>
      </c>
      <c r="T883" s="68" t="str">
        <f t="shared" si="13"/>
        <v>4. Educación de calidad</v>
      </c>
      <c r="U883" s="90" t="s">
        <v>349</v>
      </c>
      <c r="V883" s="4" t="s">
        <v>350</v>
      </c>
      <c r="W883" s="90" t="s">
        <v>840</v>
      </c>
      <c r="X883" s="4" t="s">
        <v>1039</v>
      </c>
      <c r="Y883" s="90" t="s">
        <v>349</v>
      </c>
      <c r="Z883" s="4" t="s">
        <v>1040</v>
      </c>
      <c r="AA883" s="54" t="s">
        <v>16494</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16320</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90" t="s">
        <v>498</v>
      </c>
      <c r="O884" s="5" t="s">
        <v>146</v>
      </c>
      <c r="P884" s="90" t="s">
        <v>872</v>
      </c>
      <c r="Q884" s="5" t="s">
        <v>146</v>
      </c>
      <c r="R884" s="90">
        <v>10</v>
      </c>
      <c r="S884" s="4" t="s">
        <v>286</v>
      </c>
      <c r="T884" s="68" t="str">
        <f t="shared" si="13"/>
        <v xml:space="preserve">10. Reducción de las desigualdades </v>
      </c>
      <c r="U884" s="90" t="s">
        <v>349</v>
      </c>
      <c r="V884" s="4" t="s">
        <v>350</v>
      </c>
      <c r="W884" s="90" t="s">
        <v>351</v>
      </c>
      <c r="X884" s="4" t="s">
        <v>352</v>
      </c>
      <c r="Y884" s="90"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16321</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90">
        <v>1</v>
      </c>
      <c r="O885" s="4" t="s">
        <v>142</v>
      </c>
      <c r="P885" s="90">
        <v>0</v>
      </c>
      <c r="Q885" s="4" t="s">
        <v>142</v>
      </c>
      <c r="R885" s="90">
        <v>4</v>
      </c>
      <c r="S885" s="4" t="s">
        <v>1022</v>
      </c>
      <c r="T885" s="68" t="str">
        <f t="shared" si="13"/>
        <v>4. Educación de calidad</v>
      </c>
      <c r="U885" s="90" t="s">
        <v>349</v>
      </c>
      <c r="V885" s="4" t="s">
        <v>350</v>
      </c>
      <c r="W885" s="90" t="s">
        <v>840</v>
      </c>
      <c r="X885" s="4" t="s">
        <v>1039</v>
      </c>
      <c r="Y885" s="90" t="s">
        <v>349</v>
      </c>
      <c r="Z885" s="4" t="s">
        <v>1040</v>
      </c>
      <c r="AA885" s="54" t="s">
        <v>16494</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16322</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90">
        <v>5</v>
      </c>
      <c r="O886" s="5" t="s">
        <v>146</v>
      </c>
      <c r="P886" s="90">
        <v>0</v>
      </c>
      <c r="Q886" s="5" t="s">
        <v>146</v>
      </c>
      <c r="R886" s="90">
        <v>4</v>
      </c>
      <c r="S886" s="4" t="s">
        <v>1022</v>
      </c>
      <c r="T886" s="68" t="str">
        <f t="shared" si="13"/>
        <v>4. Educación de calidad</v>
      </c>
      <c r="U886" s="90" t="s">
        <v>349</v>
      </c>
      <c r="V886" s="4" t="s">
        <v>350</v>
      </c>
      <c r="W886" s="90" t="s">
        <v>840</v>
      </c>
      <c r="X886" s="4" t="s">
        <v>1039</v>
      </c>
      <c r="Y886" s="90" t="s">
        <v>349</v>
      </c>
      <c r="Z886" s="4" t="s">
        <v>1040</v>
      </c>
      <c r="AA886" s="54" t="s">
        <v>16494</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16323</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90">
        <v>5</v>
      </c>
      <c r="O887" s="4" t="s">
        <v>146</v>
      </c>
      <c r="P887" s="90">
        <v>0</v>
      </c>
      <c r="Q887" s="4" t="s">
        <v>146</v>
      </c>
      <c r="R887" s="90">
        <v>4</v>
      </c>
      <c r="S887" s="4" t="s">
        <v>1022</v>
      </c>
      <c r="T887" s="68" t="str">
        <f t="shared" si="13"/>
        <v>4. Educación de calidad</v>
      </c>
      <c r="U887" s="90" t="s">
        <v>349</v>
      </c>
      <c r="V887" s="4" t="s">
        <v>350</v>
      </c>
      <c r="W887" s="90" t="s">
        <v>840</v>
      </c>
      <c r="X887" s="4" t="s">
        <v>1039</v>
      </c>
      <c r="Y887" s="90" t="s">
        <v>349</v>
      </c>
      <c r="Z887" s="4" t="s">
        <v>1040</v>
      </c>
      <c r="AA887" s="54" t="s">
        <v>16494</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16324</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90">
        <v>5</v>
      </c>
      <c r="O888" s="4" t="s">
        <v>146</v>
      </c>
      <c r="P888" s="90">
        <v>0</v>
      </c>
      <c r="Q888" s="4" t="s">
        <v>146</v>
      </c>
      <c r="R888" s="90">
        <v>4</v>
      </c>
      <c r="S888" s="4" t="s">
        <v>1022</v>
      </c>
      <c r="T888" s="68" t="str">
        <f t="shared" si="13"/>
        <v>4. Educación de calidad</v>
      </c>
      <c r="U888" s="90" t="s">
        <v>349</v>
      </c>
      <c r="V888" s="4" t="s">
        <v>350</v>
      </c>
      <c r="W888" s="90" t="s">
        <v>840</v>
      </c>
      <c r="X888" s="4" t="s">
        <v>1039</v>
      </c>
      <c r="Y888" s="90" t="s">
        <v>349</v>
      </c>
      <c r="Z888" s="4" t="s">
        <v>1040</v>
      </c>
      <c r="AA888" s="54" t="s">
        <v>16494</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16312</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90">
        <v>2</v>
      </c>
      <c r="O889" s="4" t="s">
        <v>143</v>
      </c>
      <c r="P889" s="90">
        <v>0</v>
      </c>
      <c r="Q889" s="4" t="s">
        <v>143</v>
      </c>
      <c r="R889" s="90">
        <v>11</v>
      </c>
      <c r="S889" s="4" t="s">
        <v>631</v>
      </c>
      <c r="T889" s="68" t="str">
        <f t="shared" si="13"/>
        <v>11. Ciudades y comunidades sostenibles</v>
      </c>
      <c r="U889" s="90" t="s">
        <v>497</v>
      </c>
      <c r="V889" s="4" t="s">
        <v>34</v>
      </c>
      <c r="W889" s="90" t="s">
        <v>528</v>
      </c>
      <c r="X889" s="4" t="s">
        <v>37</v>
      </c>
      <c r="Y889" s="90" t="s">
        <v>528</v>
      </c>
      <c r="Z889" s="4" t="s">
        <v>7190</v>
      </c>
      <c r="AA889" s="54" t="s">
        <v>16513</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16313</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90">
        <v>5</v>
      </c>
      <c r="O890" s="5" t="s">
        <v>146</v>
      </c>
      <c r="P890" s="90">
        <v>0</v>
      </c>
      <c r="Q890" s="5" t="s">
        <v>146</v>
      </c>
      <c r="R890" s="90">
        <v>4</v>
      </c>
      <c r="S890" s="4" t="s">
        <v>1022</v>
      </c>
      <c r="T890" s="68" t="str">
        <f t="shared" si="13"/>
        <v>4. Educación de calidad</v>
      </c>
      <c r="U890" s="90" t="s">
        <v>349</v>
      </c>
      <c r="V890" s="4" t="s">
        <v>350</v>
      </c>
      <c r="W890" s="90" t="s">
        <v>840</v>
      </c>
      <c r="X890" s="4" t="s">
        <v>1039</v>
      </c>
      <c r="Y890" s="90" t="s">
        <v>349</v>
      </c>
      <c r="Z890" s="4" t="s">
        <v>1040</v>
      </c>
      <c r="AA890" s="54" t="s">
        <v>16494</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16314</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90">
        <v>5</v>
      </c>
      <c r="O891" s="5" t="s">
        <v>146</v>
      </c>
      <c r="P891" s="90">
        <v>0</v>
      </c>
      <c r="Q891" s="5" t="s">
        <v>146</v>
      </c>
      <c r="R891" s="90">
        <v>4</v>
      </c>
      <c r="S891" s="4" t="s">
        <v>1022</v>
      </c>
      <c r="T891" s="68" t="str">
        <f t="shared" si="13"/>
        <v>4. Educación de calidad</v>
      </c>
      <c r="U891" s="90" t="s">
        <v>349</v>
      </c>
      <c r="V891" s="4" t="s">
        <v>350</v>
      </c>
      <c r="W891" s="90" t="s">
        <v>840</v>
      </c>
      <c r="X891" s="4" t="s">
        <v>1039</v>
      </c>
      <c r="Y891" s="90" t="s">
        <v>349</v>
      </c>
      <c r="Z891" s="4" t="s">
        <v>1040</v>
      </c>
      <c r="AA891" s="54" t="s">
        <v>16494</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16315</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90">
        <v>7</v>
      </c>
      <c r="O892" s="4" t="s">
        <v>147</v>
      </c>
      <c r="P892" s="90">
        <v>0</v>
      </c>
      <c r="Q892" s="4" t="s">
        <v>147</v>
      </c>
      <c r="R892" s="90">
        <v>4</v>
      </c>
      <c r="S892" s="4" t="s">
        <v>1022</v>
      </c>
      <c r="T892" s="68" t="str">
        <f t="shared" si="13"/>
        <v>4. Educación de calidad</v>
      </c>
      <c r="U892" s="90" t="s">
        <v>349</v>
      </c>
      <c r="V892" s="4" t="s">
        <v>350</v>
      </c>
      <c r="W892" s="90" t="s">
        <v>840</v>
      </c>
      <c r="X892" s="4" t="s">
        <v>1039</v>
      </c>
      <c r="Y892" s="90" t="s">
        <v>349</v>
      </c>
      <c r="Z892" s="4" t="s">
        <v>1040</v>
      </c>
      <c r="AA892" s="54" t="s">
        <v>16494</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16316</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90">
        <v>5</v>
      </c>
      <c r="O893" s="5" t="s">
        <v>146</v>
      </c>
      <c r="P893" s="90">
        <v>0</v>
      </c>
      <c r="Q893" s="5" t="s">
        <v>146</v>
      </c>
      <c r="R893" s="90" t="s">
        <v>840</v>
      </c>
      <c r="S893" s="4" t="s">
        <v>1022</v>
      </c>
      <c r="T893" s="68" t="str">
        <f t="shared" si="13"/>
        <v>4. Educación de calidad</v>
      </c>
      <c r="U893" s="90" t="s">
        <v>349</v>
      </c>
      <c r="V893" s="4" t="s">
        <v>350</v>
      </c>
      <c r="W893" s="90" t="s">
        <v>840</v>
      </c>
      <c r="X893" s="4" t="s">
        <v>1039</v>
      </c>
      <c r="Y893" s="90" t="s">
        <v>349</v>
      </c>
      <c r="Z893" s="4" t="s">
        <v>1040</v>
      </c>
      <c r="AA893" s="54" t="s">
        <v>16494</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16317</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90" t="s">
        <v>3581</v>
      </c>
      <c r="O894" s="5" t="s">
        <v>147</v>
      </c>
      <c r="P894" s="90">
        <v>0</v>
      </c>
      <c r="Q894" s="5" t="s">
        <v>147</v>
      </c>
      <c r="R894" s="90">
        <v>16</v>
      </c>
      <c r="S894" s="4" t="s">
        <v>31</v>
      </c>
      <c r="T894" s="68" t="str">
        <f t="shared" si="13"/>
        <v>16. Paz, justicia e instituciones sólidas</v>
      </c>
      <c r="U894" s="90" t="s">
        <v>528</v>
      </c>
      <c r="V894" s="4" t="s">
        <v>34</v>
      </c>
      <c r="W894" s="90" t="s">
        <v>4738</v>
      </c>
      <c r="X894" s="4" t="s">
        <v>37</v>
      </c>
      <c r="Y894" s="90" t="s">
        <v>528</v>
      </c>
      <c r="Z894" s="4" t="s">
        <v>252</v>
      </c>
      <c r="AA894" s="54" t="s">
        <v>16512</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16318</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90" t="s">
        <v>528</v>
      </c>
      <c r="O895" s="5" t="s">
        <v>144</v>
      </c>
      <c r="P895" s="90" t="s">
        <v>872</v>
      </c>
      <c r="Q895" s="4" t="s">
        <v>144</v>
      </c>
      <c r="R895" s="90">
        <v>5</v>
      </c>
      <c r="S895" s="4" t="s">
        <v>268</v>
      </c>
      <c r="T895" s="68" t="str">
        <f t="shared" si="13"/>
        <v xml:space="preserve">5. Igualdad de género </v>
      </c>
      <c r="U895" s="90" t="s">
        <v>497</v>
      </c>
      <c r="V895" s="4" t="s">
        <v>34</v>
      </c>
      <c r="W895" s="90" t="s">
        <v>349</v>
      </c>
      <c r="X895" s="4" t="s">
        <v>269</v>
      </c>
      <c r="Y895" s="90" t="s">
        <v>840</v>
      </c>
      <c r="Z895" s="4" t="s">
        <v>270</v>
      </c>
      <c r="AA895" s="54" t="s">
        <v>16476</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16319</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90" t="s">
        <v>528</v>
      </c>
      <c r="O896" s="5" t="s">
        <v>144</v>
      </c>
      <c r="P896" s="90">
        <v>0</v>
      </c>
      <c r="Q896" s="5" t="s">
        <v>144</v>
      </c>
      <c r="R896" s="90">
        <v>10</v>
      </c>
      <c r="S896" s="4" t="s">
        <v>286</v>
      </c>
      <c r="T896" s="68" t="str">
        <f t="shared" si="13"/>
        <v xml:space="preserve">10. Reducción de las desigualdades </v>
      </c>
      <c r="U896" s="90" t="s">
        <v>497</v>
      </c>
      <c r="V896" s="4" t="s">
        <v>34</v>
      </c>
      <c r="W896" s="90" t="s">
        <v>349</v>
      </c>
      <c r="X896" s="4" t="s">
        <v>269</v>
      </c>
      <c r="Y896" s="90" t="s">
        <v>840</v>
      </c>
      <c r="Z896" s="4" t="s">
        <v>270</v>
      </c>
      <c r="AA896" s="54" t="s">
        <v>16476</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16325</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90">
        <v>2</v>
      </c>
      <c r="O897" s="5" t="s">
        <v>143</v>
      </c>
      <c r="P897" s="90">
        <v>0</v>
      </c>
      <c r="Q897" s="5" t="s">
        <v>143</v>
      </c>
      <c r="R897" s="90">
        <v>4</v>
      </c>
      <c r="S897" s="4" t="s">
        <v>1022</v>
      </c>
      <c r="T897" s="68" t="str">
        <f t="shared" si="13"/>
        <v>4. Educación de calidad</v>
      </c>
      <c r="U897" s="90" t="s">
        <v>497</v>
      </c>
      <c r="V897" s="4" t="s">
        <v>34</v>
      </c>
      <c r="W897" s="90" t="s">
        <v>528</v>
      </c>
      <c r="X897" s="4" t="s">
        <v>37</v>
      </c>
      <c r="Y897" s="90" t="s">
        <v>528</v>
      </c>
      <c r="Z897" s="4" t="s">
        <v>7190</v>
      </c>
      <c r="AA897" s="54" t="s">
        <v>16513</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16326</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90">
        <v>2</v>
      </c>
      <c r="O898" s="5" t="s">
        <v>143</v>
      </c>
      <c r="P898" s="90">
        <v>0</v>
      </c>
      <c r="Q898" s="5" t="s">
        <v>143</v>
      </c>
      <c r="R898" s="90" t="s">
        <v>840</v>
      </c>
      <c r="S898" s="4" t="s">
        <v>1022</v>
      </c>
      <c r="T898" s="68" t="str">
        <f t="shared" si="13"/>
        <v>4. Educación de calidad</v>
      </c>
      <c r="U898" s="90" t="s">
        <v>497</v>
      </c>
      <c r="V898" s="4" t="s">
        <v>34</v>
      </c>
      <c r="W898" s="90" t="s">
        <v>528</v>
      </c>
      <c r="X898" s="4" t="s">
        <v>37</v>
      </c>
      <c r="Y898" s="90" t="s">
        <v>528</v>
      </c>
      <c r="Z898" s="4" t="s">
        <v>7190</v>
      </c>
      <c r="AA898" s="54" t="s">
        <v>16513</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16327</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90" t="s">
        <v>349</v>
      </c>
      <c r="O899" s="4" t="s">
        <v>143</v>
      </c>
      <c r="P899" s="90" t="s">
        <v>872</v>
      </c>
      <c r="Q899" s="4" t="s">
        <v>143</v>
      </c>
      <c r="R899" s="90">
        <v>16</v>
      </c>
      <c r="S899" s="4" t="s">
        <v>31</v>
      </c>
      <c r="T899" s="68" t="str">
        <f t="shared" si="13"/>
        <v>16. Paz, justicia e instituciones sólidas</v>
      </c>
      <c r="U899" s="90" t="s">
        <v>497</v>
      </c>
      <c r="V899" s="4" t="s">
        <v>34</v>
      </c>
      <c r="W899" s="90" t="s">
        <v>3581</v>
      </c>
      <c r="X899" s="4" t="s">
        <v>235</v>
      </c>
      <c r="Y899" s="90" t="s">
        <v>349</v>
      </c>
      <c r="Z899" s="4" t="s">
        <v>236</v>
      </c>
      <c r="AA899" s="54" t="s">
        <v>16475</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16328</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90" t="s">
        <v>497</v>
      </c>
      <c r="O900" s="5" t="s">
        <v>142</v>
      </c>
      <c r="P900" s="90" t="s">
        <v>872</v>
      </c>
      <c r="Q900" s="5" t="s">
        <v>142</v>
      </c>
      <c r="R900" s="90">
        <v>16</v>
      </c>
      <c r="S900" s="4" t="s">
        <v>31</v>
      </c>
      <c r="T900" s="68" t="str">
        <f t="shared" si="13"/>
        <v>16. Paz, justicia e instituciones sólidas</v>
      </c>
      <c r="U900" s="90" t="s">
        <v>528</v>
      </c>
      <c r="V900" s="4" t="s">
        <v>34</v>
      </c>
      <c r="W900" s="90" t="s">
        <v>4738</v>
      </c>
      <c r="X900" s="4" t="s">
        <v>37</v>
      </c>
      <c r="Y900" s="90" t="s">
        <v>528</v>
      </c>
      <c r="Z900" s="4" t="s">
        <v>252</v>
      </c>
      <c r="AA900" s="54" t="s">
        <v>16512</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16329</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90" t="s">
        <v>498</v>
      </c>
      <c r="O901" s="4" t="s">
        <v>146</v>
      </c>
      <c r="P901" s="90" t="s">
        <v>872</v>
      </c>
      <c r="Q901" s="4" t="s">
        <v>146</v>
      </c>
      <c r="R901" s="90">
        <v>5</v>
      </c>
      <c r="S901" s="4" t="s">
        <v>268</v>
      </c>
      <c r="T901" s="68" t="str">
        <f t="shared" si="13"/>
        <v xml:space="preserve">5. Igualdad de género </v>
      </c>
      <c r="U901" s="90" t="s">
        <v>497</v>
      </c>
      <c r="V901" s="4" t="s">
        <v>34</v>
      </c>
      <c r="W901" s="90" t="s">
        <v>349</v>
      </c>
      <c r="X901" s="4" t="s">
        <v>269</v>
      </c>
      <c r="Y901" s="90" t="s">
        <v>840</v>
      </c>
      <c r="Z901" s="4" t="s">
        <v>270</v>
      </c>
      <c r="AA901" s="54" t="s">
        <v>16476</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16330</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90" t="s">
        <v>497</v>
      </c>
      <c r="O902" s="4" t="s">
        <v>142</v>
      </c>
      <c r="P902" s="90" t="s">
        <v>872</v>
      </c>
      <c r="Q902" s="4" t="s">
        <v>142</v>
      </c>
      <c r="R902" s="90">
        <v>10</v>
      </c>
      <c r="S902" s="4" t="s">
        <v>286</v>
      </c>
      <c r="T902" s="68" t="str">
        <f t="shared" si="13"/>
        <v xml:space="preserve">10. Reducción de las desigualdades </v>
      </c>
      <c r="U902" s="90" t="s">
        <v>497</v>
      </c>
      <c r="V902" s="4" t="s">
        <v>34</v>
      </c>
      <c r="W902" s="90" t="s">
        <v>349</v>
      </c>
      <c r="X902" s="4" t="s">
        <v>269</v>
      </c>
      <c r="Y902" s="90" t="s">
        <v>840</v>
      </c>
      <c r="Z902" s="4" t="s">
        <v>270</v>
      </c>
      <c r="AA902" s="54" t="s">
        <v>16476</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16331</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90" t="s">
        <v>498</v>
      </c>
      <c r="O903" s="4" t="s">
        <v>147</v>
      </c>
      <c r="P903" s="90" t="s">
        <v>872</v>
      </c>
      <c r="Q903" s="4" t="s">
        <v>147</v>
      </c>
      <c r="R903" s="90">
        <v>10</v>
      </c>
      <c r="S903" s="4" t="s">
        <v>286</v>
      </c>
      <c r="T903" s="68" t="str">
        <f t="shared" si="13"/>
        <v xml:space="preserve">10. Reducción de las desigualdades </v>
      </c>
      <c r="U903" s="90" t="s">
        <v>349</v>
      </c>
      <c r="V903" s="4" t="s">
        <v>350</v>
      </c>
      <c r="W903" s="90" t="s">
        <v>351</v>
      </c>
      <c r="X903" s="4" t="s">
        <v>352</v>
      </c>
      <c r="Y903" s="90"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16332</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90">
        <v>2</v>
      </c>
      <c r="O904" s="5" t="s">
        <v>143</v>
      </c>
      <c r="P904" s="90">
        <v>0</v>
      </c>
      <c r="Q904" s="5" t="s">
        <v>143</v>
      </c>
      <c r="R904" s="90">
        <v>4</v>
      </c>
      <c r="S904" s="4" t="s">
        <v>1022</v>
      </c>
      <c r="T904" s="68" t="str">
        <f t="shared" si="13"/>
        <v>4. Educación de calidad</v>
      </c>
      <c r="U904" s="90" t="s">
        <v>497</v>
      </c>
      <c r="V904" s="4" t="s">
        <v>34</v>
      </c>
      <c r="W904" s="90" t="s">
        <v>528</v>
      </c>
      <c r="X904" s="4" t="s">
        <v>37</v>
      </c>
      <c r="Y904" s="90" t="s">
        <v>528</v>
      </c>
      <c r="Z904" s="4" t="s">
        <v>7190</v>
      </c>
      <c r="AA904" s="54" t="s">
        <v>16513</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16333</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90">
        <v>2</v>
      </c>
      <c r="O905" s="4" t="s">
        <v>143</v>
      </c>
      <c r="P905" s="90">
        <v>0</v>
      </c>
      <c r="Q905" s="4" t="s">
        <v>143</v>
      </c>
      <c r="R905" s="90" t="s">
        <v>840</v>
      </c>
      <c r="S905" s="4" t="s">
        <v>1022</v>
      </c>
      <c r="T905" s="68" t="str">
        <f t="shared" ref="T905:T968" si="14">R905&amp;". "&amp;S905</f>
        <v>4. Educación de calidad</v>
      </c>
      <c r="U905" s="90" t="s">
        <v>497</v>
      </c>
      <c r="V905" s="4" t="s">
        <v>34</v>
      </c>
      <c r="W905" s="90" t="s">
        <v>528</v>
      </c>
      <c r="X905" s="4" t="s">
        <v>37</v>
      </c>
      <c r="Y905" s="90" t="s">
        <v>528</v>
      </c>
      <c r="Z905" s="4" t="s">
        <v>7190</v>
      </c>
      <c r="AA905" s="54" t="s">
        <v>16513</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16334</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90" t="s">
        <v>528</v>
      </c>
      <c r="O906" s="5" t="s">
        <v>144</v>
      </c>
      <c r="P906" s="90" t="s">
        <v>872</v>
      </c>
      <c r="Q906" s="5" t="s">
        <v>144</v>
      </c>
      <c r="R906" s="90">
        <v>16</v>
      </c>
      <c r="S906" s="4" t="s">
        <v>31</v>
      </c>
      <c r="T906" s="68" t="str">
        <f t="shared" si="14"/>
        <v>16. Paz, justicia e instituciones sólidas</v>
      </c>
      <c r="U906" s="90" t="s">
        <v>497</v>
      </c>
      <c r="V906" s="4" t="s">
        <v>34</v>
      </c>
      <c r="W906" s="90" t="s">
        <v>3581</v>
      </c>
      <c r="X906" s="4" t="s">
        <v>235</v>
      </c>
      <c r="Y906" s="90" t="s">
        <v>349</v>
      </c>
      <c r="Z906" s="4" t="s">
        <v>236</v>
      </c>
      <c r="AA906" s="54" t="s">
        <v>16475</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16335</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90" t="s">
        <v>528</v>
      </c>
      <c r="O907" s="4" t="s">
        <v>144</v>
      </c>
      <c r="P907" s="90" t="s">
        <v>872</v>
      </c>
      <c r="Q907" s="4" t="s">
        <v>144</v>
      </c>
      <c r="R907" s="90">
        <v>16</v>
      </c>
      <c r="S907" s="4" t="s">
        <v>31</v>
      </c>
      <c r="T907" s="68" t="str">
        <f t="shared" si="14"/>
        <v>16. Paz, justicia e instituciones sólidas</v>
      </c>
      <c r="U907" s="90" t="s">
        <v>528</v>
      </c>
      <c r="V907" s="4" t="s">
        <v>34</v>
      </c>
      <c r="W907" s="90" t="s">
        <v>4738</v>
      </c>
      <c r="X907" s="4" t="s">
        <v>37</v>
      </c>
      <c r="Y907" s="90" t="s">
        <v>528</v>
      </c>
      <c r="Z907" s="4" t="s">
        <v>252</v>
      </c>
      <c r="AA907" s="54" t="s">
        <v>16512</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16336</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90" t="s">
        <v>498</v>
      </c>
      <c r="O908" s="5" t="s">
        <v>146</v>
      </c>
      <c r="P908" s="90" t="s">
        <v>872</v>
      </c>
      <c r="Q908" s="5" t="s">
        <v>146</v>
      </c>
      <c r="R908" s="90">
        <v>5</v>
      </c>
      <c r="S908" s="4" t="s">
        <v>268</v>
      </c>
      <c r="T908" s="68" t="str">
        <f t="shared" si="14"/>
        <v xml:space="preserve">5. Igualdad de género </v>
      </c>
      <c r="U908" s="90" t="s">
        <v>497</v>
      </c>
      <c r="V908" s="4" t="s">
        <v>34</v>
      </c>
      <c r="W908" s="90" t="s">
        <v>349</v>
      </c>
      <c r="X908" s="4" t="s">
        <v>269</v>
      </c>
      <c r="Y908" s="90" t="s">
        <v>840</v>
      </c>
      <c r="Z908" s="4" t="s">
        <v>270</v>
      </c>
      <c r="AA908" s="54" t="s">
        <v>16476</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16337</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90" t="s">
        <v>349</v>
      </c>
      <c r="O909" s="4" t="s">
        <v>143</v>
      </c>
      <c r="P909" s="90" t="s">
        <v>872</v>
      </c>
      <c r="Q909" s="4" t="s">
        <v>143</v>
      </c>
      <c r="R909" s="90">
        <v>10</v>
      </c>
      <c r="S909" s="4" t="s">
        <v>286</v>
      </c>
      <c r="T909" s="68" t="str">
        <f t="shared" si="14"/>
        <v xml:space="preserve">10. Reducción de las desigualdades </v>
      </c>
      <c r="U909" s="90" t="s">
        <v>497</v>
      </c>
      <c r="V909" s="4" t="s">
        <v>34</v>
      </c>
      <c r="W909" s="90" t="s">
        <v>349</v>
      </c>
      <c r="X909" s="4" t="s">
        <v>269</v>
      </c>
      <c r="Y909" s="90" t="s">
        <v>840</v>
      </c>
      <c r="Z909" s="4" t="s">
        <v>270</v>
      </c>
      <c r="AA909" s="54" t="s">
        <v>16476</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16338</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90">
        <v>5</v>
      </c>
      <c r="O910" s="4" t="s">
        <v>146</v>
      </c>
      <c r="P910" s="90">
        <v>0</v>
      </c>
      <c r="Q910" s="4" t="s">
        <v>146</v>
      </c>
      <c r="R910" s="90">
        <v>4</v>
      </c>
      <c r="S910" s="4" t="s">
        <v>1022</v>
      </c>
      <c r="T910" s="68" t="str">
        <f t="shared" si="14"/>
        <v>4. Educación de calidad</v>
      </c>
      <c r="U910" s="90" t="s">
        <v>497</v>
      </c>
      <c r="V910" s="4" t="s">
        <v>34</v>
      </c>
      <c r="W910" s="90" t="s">
        <v>353</v>
      </c>
      <c r="X910" s="4" t="s">
        <v>461</v>
      </c>
      <c r="Y910" s="90" t="s">
        <v>528</v>
      </c>
      <c r="Z910" s="4" t="s">
        <v>9721</v>
      </c>
      <c r="AA910" s="54" t="s">
        <v>16523</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16339</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90">
        <v>5</v>
      </c>
      <c r="O911" s="5" t="s">
        <v>146</v>
      </c>
      <c r="P911" s="90">
        <v>0</v>
      </c>
      <c r="Q911" s="5" t="s">
        <v>146</v>
      </c>
      <c r="R911" s="90" t="s">
        <v>840</v>
      </c>
      <c r="S911" s="4" t="s">
        <v>1022</v>
      </c>
      <c r="T911" s="68" t="str">
        <f t="shared" si="14"/>
        <v>4. Educación de calidad</v>
      </c>
      <c r="U911" s="90" t="s">
        <v>497</v>
      </c>
      <c r="V911" s="4" t="s">
        <v>34</v>
      </c>
      <c r="W911" s="90" t="s">
        <v>353</v>
      </c>
      <c r="X911" s="4" t="s">
        <v>461</v>
      </c>
      <c r="Y911" s="90" t="s">
        <v>528</v>
      </c>
      <c r="Z911" s="4" t="s">
        <v>9721</v>
      </c>
      <c r="AA911" s="54" t="s">
        <v>16523</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16340</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90" t="s">
        <v>3581</v>
      </c>
      <c r="O912" s="4" t="s">
        <v>147</v>
      </c>
      <c r="P912" s="90" t="s">
        <v>872</v>
      </c>
      <c r="Q912" s="4" t="s">
        <v>147</v>
      </c>
      <c r="R912" s="90">
        <v>16</v>
      </c>
      <c r="S912" s="4" t="s">
        <v>31</v>
      </c>
      <c r="T912" s="68" t="str">
        <f t="shared" si="14"/>
        <v>16. Paz, justicia e instituciones sólidas</v>
      </c>
      <c r="U912" s="90" t="s">
        <v>497</v>
      </c>
      <c r="V912" s="4" t="s">
        <v>34</v>
      </c>
      <c r="W912" s="90" t="s">
        <v>3581</v>
      </c>
      <c r="X912" s="4" t="s">
        <v>235</v>
      </c>
      <c r="Y912" s="90" t="s">
        <v>349</v>
      </c>
      <c r="Z912" s="4" t="s">
        <v>236</v>
      </c>
      <c r="AA912" s="54" t="s">
        <v>16475</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16341</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16512</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16342</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90" t="s">
        <v>840</v>
      </c>
      <c r="O914" s="4" t="s">
        <v>142</v>
      </c>
      <c r="P914" s="90" t="s">
        <v>872</v>
      </c>
      <c r="Q914" s="4" t="s">
        <v>142</v>
      </c>
      <c r="R914" s="90">
        <v>5</v>
      </c>
      <c r="S914" s="4" t="s">
        <v>268</v>
      </c>
      <c r="T914" s="68" t="str">
        <f t="shared" si="14"/>
        <v xml:space="preserve">5. Igualdad de género </v>
      </c>
      <c r="U914" s="90" t="s">
        <v>497</v>
      </c>
      <c r="V914" s="4" t="s">
        <v>34</v>
      </c>
      <c r="W914" s="90" t="s">
        <v>349</v>
      </c>
      <c r="X914" s="4" t="s">
        <v>269</v>
      </c>
      <c r="Y914" s="90" t="s">
        <v>840</v>
      </c>
      <c r="Z914" s="4" t="s">
        <v>270</v>
      </c>
      <c r="AA914" s="54" t="s">
        <v>16476</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16343</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90" t="s">
        <v>840</v>
      </c>
      <c r="O915" s="5" t="s">
        <v>142</v>
      </c>
      <c r="P915" s="90" t="s">
        <v>872</v>
      </c>
      <c r="Q915" s="5"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16476</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16344</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90" t="s">
        <v>840</v>
      </c>
      <c r="O916" s="4" t="s">
        <v>142</v>
      </c>
      <c r="P916" s="90" t="s">
        <v>872</v>
      </c>
      <c r="Q916" s="4" t="s">
        <v>142</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16345</v>
      </c>
      <c r="B917" s="3" t="s">
        <v>13604</v>
      </c>
      <c r="C917" s="4" t="s">
        <v>13605</v>
      </c>
      <c r="D917" s="4" t="s">
        <v>362</v>
      </c>
      <c r="E917" s="4" t="s">
        <v>362</v>
      </c>
      <c r="F917" s="4" t="s">
        <v>362</v>
      </c>
      <c r="G917" s="4" t="s">
        <v>362</v>
      </c>
      <c r="H917" s="3" t="s">
        <v>362</v>
      </c>
      <c r="I917" s="4" t="s">
        <v>362</v>
      </c>
      <c r="J917" s="4" t="s">
        <v>362</v>
      </c>
      <c r="K917" s="5" t="s">
        <v>13606</v>
      </c>
      <c r="L917" s="6">
        <v>6</v>
      </c>
      <c r="M917" s="5" t="s">
        <v>129</v>
      </c>
      <c r="N917" s="90">
        <v>3</v>
      </c>
      <c r="O917" s="5" t="s">
        <v>153</v>
      </c>
      <c r="P917" s="90">
        <v>2</v>
      </c>
      <c r="Q917" s="5" t="s">
        <v>218</v>
      </c>
      <c r="R917" s="90">
        <v>16</v>
      </c>
      <c r="S917" s="4" t="s">
        <v>31</v>
      </c>
      <c r="T917" s="68" t="str">
        <f t="shared" si="14"/>
        <v>16. Paz, justicia e instituciones sólidas</v>
      </c>
      <c r="U917" s="90" t="s">
        <v>497</v>
      </c>
      <c r="V917" s="4" t="s">
        <v>34</v>
      </c>
      <c r="W917" s="90" t="s">
        <v>353</v>
      </c>
      <c r="X917" s="4" t="s">
        <v>13607</v>
      </c>
      <c r="Y917" s="90" t="s">
        <v>840</v>
      </c>
      <c r="Z917" s="4" t="s">
        <v>13608</v>
      </c>
      <c r="AA917" s="54" t="s">
        <v>16478</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16346</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90" t="s">
        <v>351</v>
      </c>
      <c r="O918" s="5" t="s">
        <v>135</v>
      </c>
      <c r="P918" s="90" t="s">
        <v>353</v>
      </c>
      <c r="Q918" s="5" t="s">
        <v>172</v>
      </c>
      <c r="R918" s="90">
        <v>8</v>
      </c>
      <c r="S918" s="4" t="s">
        <v>1854</v>
      </c>
      <c r="T918" s="68" t="str">
        <f t="shared" si="14"/>
        <v>8. Trabajo decente y crecimiento económico</v>
      </c>
      <c r="U918" s="90" t="s">
        <v>528</v>
      </c>
      <c r="V918" s="4" t="s">
        <v>578</v>
      </c>
      <c r="W918" s="90" t="s">
        <v>497</v>
      </c>
      <c r="X918" s="4" t="s">
        <v>579</v>
      </c>
      <c r="Y918" s="90" t="s">
        <v>349</v>
      </c>
      <c r="Z918" s="4" t="s">
        <v>8947</v>
      </c>
      <c r="AA918" s="54" t="s">
        <v>16520</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16347</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90" t="s">
        <v>351</v>
      </c>
      <c r="O919" s="4" t="s">
        <v>135</v>
      </c>
      <c r="P919" s="90" t="s">
        <v>353</v>
      </c>
      <c r="Q919" s="4" t="s">
        <v>172</v>
      </c>
      <c r="R919" s="90">
        <v>8</v>
      </c>
      <c r="S919" s="4" t="s">
        <v>1854</v>
      </c>
      <c r="T919" s="68" t="str">
        <f t="shared" si="14"/>
        <v>8. Trabajo decente y crecimiento económico</v>
      </c>
      <c r="U919" s="90" t="s">
        <v>528</v>
      </c>
      <c r="V919" s="4" t="s">
        <v>578</v>
      </c>
      <c r="W919" s="90" t="s">
        <v>497</v>
      </c>
      <c r="X919" s="4" t="s">
        <v>579</v>
      </c>
      <c r="Y919" s="90" t="s">
        <v>349</v>
      </c>
      <c r="Z919" s="4" t="s">
        <v>8947</v>
      </c>
      <c r="AA919" s="54" t="s">
        <v>16520</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16348</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90" t="s">
        <v>351</v>
      </c>
      <c r="O920" s="5" t="s">
        <v>135</v>
      </c>
      <c r="P920" s="90" t="s">
        <v>349</v>
      </c>
      <c r="Q920" s="5" t="s">
        <v>168</v>
      </c>
      <c r="R920" s="90">
        <v>8</v>
      </c>
      <c r="S920" s="4" t="s">
        <v>1854</v>
      </c>
      <c r="T920" s="68" t="str">
        <f t="shared" si="14"/>
        <v>8. Trabajo decente y crecimiento económico</v>
      </c>
      <c r="U920" s="90" t="s">
        <v>528</v>
      </c>
      <c r="V920" s="4" t="s">
        <v>578</v>
      </c>
      <c r="W920" s="90" t="s">
        <v>497</v>
      </c>
      <c r="X920" s="4" t="s">
        <v>579</v>
      </c>
      <c r="Y920" s="90" t="s">
        <v>349</v>
      </c>
      <c r="Z920" s="4" t="s">
        <v>8947</v>
      </c>
      <c r="AA920" s="54" t="s">
        <v>16520</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16349</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90" t="s">
        <v>351</v>
      </c>
      <c r="O921" s="5" t="s">
        <v>135</v>
      </c>
      <c r="P921" s="90" t="s">
        <v>353</v>
      </c>
      <c r="Q921" s="5" t="s">
        <v>172</v>
      </c>
      <c r="R921" s="90">
        <v>16</v>
      </c>
      <c r="S921" s="4" t="s">
        <v>31</v>
      </c>
      <c r="T921" s="68" t="str">
        <f t="shared" si="14"/>
        <v>16. Paz, justicia e instituciones sólidas</v>
      </c>
      <c r="U921" s="90" t="s">
        <v>528</v>
      </c>
      <c r="V921" s="4" t="s">
        <v>34</v>
      </c>
      <c r="W921" s="90" t="s">
        <v>4738</v>
      </c>
      <c r="X921" s="4" t="s">
        <v>37</v>
      </c>
      <c r="Y921" s="90" t="s">
        <v>528</v>
      </c>
      <c r="Z921" s="4" t="s">
        <v>252</v>
      </c>
      <c r="AA921" s="54" t="s">
        <v>16512</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16350</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90">
        <v>5</v>
      </c>
      <c r="O922" s="4" t="s">
        <v>134</v>
      </c>
      <c r="P922" s="90">
        <v>0</v>
      </c>
      <c r="Q922" s="4" t="s">
        <v>134</v>
      </c>
      <c r="R922" s="90">
        <v>5</v>
      </c>
      <c r="S922" s="4" t="s">
        <v>268</v>
      </c>
      <c r="T922" s="68" t="str">
        <f t="shared" si="14"/>
        <v xml:space="preserve">5. Igualdad de género </v>
      </c>
      <c r="U922" s="90" t="s">
        <v>497</v>
      </c>
      <c r="V922" s="4" t="s">
        <v>34</v>
      </c>
      <c r="W922" s="90" t="s">
        <v>349</v>
      </c>
      <c r="X922" s="4" t="s">
        <v>269</v>
      </c>
      <c r="Y922" s="90" t="s">
        <v>840</v>
      </c>
      <c r="Z922" s="4" t="s">
        <v>270</v>
      </c>
      <c r="AA922" s="54" t="s">
        <v>16476</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16351</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90">
        <v>6</v>
      </c>
      <c r="O923" s="5" t="s">
        <v>135</v>
      </c>
      <c r="P923" s="90">
        <v>0</v>
      </c>
      <c r="Q923" s="5" t="s">
        <v>135</v>
      </c>
      <c r="R923" s="90">
        <v>10</v>
      </c>
      <c r="S923" s="4" t="s">
        <v>286</v>
      </c>
      <c r="T923" s="68" t="str">
        <f t="shared" si="14"/>
        <v xml:space="preserve">10. Reducción de las desigualdades </v>
      </c>
      <c r="U923" s="90" t="s">
        <v>497</v>
      </c>
      <c r="V923" s="4" t="s">
        <v>34</v>
      </c>
      <c r="W923" s="90" t="s">
        <v>349</v>
      </c>
      <c r="X923" s="4" t="s">
        <v>269</v>
      </c>
      <c r="Y923" s="90" t="s">
        <v>840</v>
      </c>
      <c r="Z923" s="4" t="s">
        <v>270</v>
      </c>
      <c r="AA923" s="54" t="s">
        <v>16476</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16352</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90" t="s">
        <v>351</v>
      </c>
      <c r="O924" s="4" t="s">
        <v>135</v>
      </c>
      <c r="P924" s="90" t="s">
        <v>349</v>
      </c>
      <c r="Q924" s="4" t="s">
        <v>168</v>
      </c>
      <c r="R924" s="90">
        <v>8</v>
      </c>
      <c r="S924" s="4" t="s">
        <v>1854</v>
      </c>
      <c r="T924" s="68" t="str">
        <f t="shared" si="14"/>
        <v>8. Trabajo decente y crecimiento económico</v>
      </c>
      <c r="U924" s="90" t="s">
        <v>528</v>
      </c>
      <c r="V924" s="4" t="s">
        <v>578</v>
      </c>
      <c r="W924" s="90" t="s">
        <v>497</v>
      </c>
      <c r="X924" s="4" t="s">
        <v>579</v>
      </c>
      <c r="Y924" s="90" t="s">
        <v>349</v>
      </c>
      <c r="Z924" s="4" t="s">
        <v>8947</v>
      </c>
      <c r="AA924" s="54" t="s">
        <v>16520</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16353</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90" t="s">
        <v>351</v>
      </c>
      <c r="O925" s="5" t="s">
        <v>135</v>
      </c>
      <c r="P925" s="90" t="s">
        <v>353</v>
      </c>
      <c r="Q925" s="5" t="s">
        <v>172</v>
      </c>
      <c r="R925" s="90">
        <v>8</v>
      </c>
      <c r="S925" s="4" t="s">
        <v>1854</v>
      </c>
      <c r="T925" s="68" t="str">
        <f t="shared" si="14"/>
        <v>8. Trabajo decente y crecimiento económico</v>
      </c>
      <c r="U925" s="90" t="s">
        <v>528</v>
      </c>
      <c r="V925" s="4" t="s">
        <v>578</v>
      </c>
      <c r="W925" s="90" t="s">
        <v>497</v>
      </c>
      <c r="X925" s="4" t="s">
        <v>579</v>
      </c>
      <c r="Y925" s="90" t="s">
        <v>497</v>
      </c>
      <c r="Z925" s="4" t="s">
        <v>580</v>
      </c>
      <c r="AA925" s="54" t="s">
        <v>16480</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16354</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90" t="s">
        <v>351</v>
      </c>
      <c r="O926" s="4" t="s">
        <v>135</v>
      </c>
      <c r="P926" s="90" t="s">
        <v>353</v>
      </c>
      <c r="Q926" s="4" t="s">
        <v>172</v>
      </c>
      <c r="R926" s="90">
        <v>8</v>
      </c>
      <c r="S926" s="4" t="s">
        <v>1854</v>
      </c>
      <c r="T926" s="68" t="str">
        <f t="shared" si="14"/>
        <v>8. Trabajo decente y crecimiento económico</v>
      </c>
      <c r="U926" s="90" t="s">
        <v>349</v>
      </c>
      <c r="V926" s="4" t="s">
        <v>350</v>
      </c>
      <c r="W926" s="90" t="s">
        <v>351</v>
      </c>
      <c r="X926" s="4" t="s">
        <v>352</v>
      </c>
      <c r="Y926" s="90" t="s">
        <v>840</v>
      </c>
      <c r="Z926" s="4" t="s">
        <v>2567</v>
      </c>
      <c r="AA926" s="54" t="s">
        <v>16503</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16355</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90" t="s">
        <v>497</v>
      </c>
      <c r="O927" s="4" t="s">
        <v>130</v>
      </c>
      <c r="P927" s="90" t="s">
        <v>840</v>
      </c>
      <c r="Q927" s="4" t="s">
        <v>159</v>
      </c>
      <c r="R927" s="90">
        <v>8</v>
      </c>
      <c r="S927" s="4" t="s">
        <v>1854</v>
      </c>
      <c r="T927" s="68" t="str">
        <f t="shared" si="14"/>
        <v>8. Trabajo decente y crecimiento económico</v>
      </c>
      <c r="U927" s="90" t="s">
        <v>528</v>
      </c>
      <c r="V927" s="4" t="s">
        <v>578</v>
      </c>
      <c r="W927" s="90" t="s">
        <v>497</v>
      </c>
      <c r="X927" s="4" t="s">
        <v>579</v>
      </c>
      <c r="Y927" s="90" t="s">
        <v>349</v>
      </c>
      <c r="Z927" s="4" t="s">
        <v>8947</v>
      </c>
      <c r="AA927" s="54" t="s">
        <v>16520</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16356</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90" t="s">
        <v>351</v>
      </c>
      <c r="O928" s="5" t="s">
        <v>135</v>
      </c>
      <c r="P928" s="90" t="s">
        <v>349</v>
      </c>
      <c r="Q928" s="5" t="s">
        <v>168</v>
      </c>
      <c r="R928" s="90">
        <v>8</v>
      </c>
      <c r="S928" s="4" t="s">
        <v>1854</v>
      </c>
      <c r="T928" s="68" t="str">
        <f t="shared" si="14"/>
        <v>8. Trabajo decente y crecimiento económico</v>
      </c>
      <c r="U928" s="90" t="s">
        <v>528</v>
      </c>
      <c r="V928" s="4" t="s">
        <v>578</v>
      </c>
      <c r="W928" s="90" t="s">
        <v>497</v>
      </c>
      <c r="X928" s="4" t="s">
        <v>579</v>
      </c>
      <c r="Y928" s="90" t="s">
        <v>349</v>
      </c>
      <c r="Z928" s="4" t="s">
        <v>8947</v>
      </c>
      <c r="AA928" s="54" t="s">
        <v>16520</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16357</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90" t="s">
        <v>351</v>
      </c>
      <c r="O929" s="4" t="s">
        <v>135</v>
      </c>
      <c r="P929" s="90" t="s">
        <v>353</v>
      </c>
      <c r="Q929" s="4" t="s">
        <v>172</v>
      </c>
      <c r="R929" s="90">
        <v>16</v>
      </c>
      <c r="S929" s="4" t="s">
        <v>31</v>
      </c>
      <c r="T929" s="68" t="str">
        <f t="shared" si="14"/>
        <v>16. Paz, justicia e instituciones sólidas</v>
      </c>
      <c r="U929" s="90" t="s">
        <v>497</v>
      </c>
      <c r="V929" s="4" t="s">
        <v>34</v>
      </c>
      <c r="W929" s="90" t="s">
        <v>3581</v>
      </c>
      <c r="X929" s="4" t="s">
        <v>235</v>
      </c>
      <c r="Y929" s="90" t="s">
        <v>349</v>
      </c>
      <c r="Z929" s="4" t="s">
        <v>236</v>
      </c>
      <c r="AA929" s="54" t="s">
        <v>16475</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16358</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90" t="s">
        <v>351</v>
      </c>
      <c r="O930" s="5" t="s">
        <v>135</v>
      </c>
      <c r="P930" s="90" t="s">
        <v>353</v>
      </c>
      <c r="Q930" s="5" t="s">
        <v>172</v>
      </c>
      <c r="R930" s="90">
        <v>16</v>
      </c>
      <c r="S930" s="4" t="s">
        <v>31</v>
      </c>
      <c r="T930" s="68" t="str">
        <f t="shared" si="14"/>
        <v>16. Paz, justicia e instituciones sólidas</v>
      </c>
      <c r="U930" s="90" t="s">
        <v>528</v>
      </c>
      <c r="V930" s="4" t="s">
        <v>34</v>
      </c>
      <c r="W930" s="90" t="s">
        <v>4738</v>
      </c>
      <c r="X930" s="4" t="s">
        <v>37</v>
      </c>
      <c r="Y930" s="90" t="s">
        <v>528</v>
      </c>
      <c r="Z930" s="4" t="s">
        <v>252</v>
      </c>
      <c r="AA930" s="54" t="s">
        <v>16512</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16359</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90">
        <v>5</v>
      </c>
      <c r="O931" s="4" t="s">
        <v>134</v>
      </c>
      <c r="P931" s="90">
        <v>0</v>
      </c>
      <c r="Q931" s="4" t="s">
        <v>134</v>
      </c>
      <c r="R931" s="90">
        <v>5</v>
      </c>
      <c r="S931" s="4" t="s">
        <v>268</v>
      </c>
      <c r="T931" s="68" t="str">
        <f t="shared" si="14"/>
        <v xml:space="preserve">5. Igualdad de género </v>
      </c>
      <c r="U931" s="90" t="s">
        <v>497</v>
      </c>
      <c r="V931" s="4" t="s">
        <v>34</v>
      </c>
      <c r="W931" s="90" t="s">
        <v>349</v>
      </c>
      <c r="X931" s="4" t="s">
        <v>269</v>
      </c>
      <c r="Y931" s="90" t="s">
        <v>840</v>
      </c>
      <c r="Z931" s="4" t="s">
        <v>270</v>
      </c>
      <c r="AA931" s="54" t="s">
        <v>16476</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16360</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90">
        <v>6</v>
      </c>
      <c r="O932" s="5" t="s">
        <v>135</v>
      </c>
      <c r="P932" s="90">
        <v>0</v>
      </c>
      <c r="Q932" s="5" t="s">
        <v>135</v>
      </c>
      <c r="R932" s="90">
        <v>10</v>
      </c>
      <c r="S932" s="4" t="s">
        <v>286</v>
      </c>
      <c r="T932" s="68" t="str">
        <f t="shared" si="14"/>
        <v xml:space="preserve">10. Reducción de las desigualdades </v>
      </c>
      <c r="U932" s="90" t="s">
        <v>497</v>
      </c>
      <c r="V932" s="4" t="s">
        <v>34</v>
      </c>
      <c r="W932" s="90" t="s">
        <v>349</v>
      </c>
      <c r="X932" s="4" t="s">
        <v>269</v>
      </c>
      <c r="Y932" s="90" t="s">
        <v>840</v>
      </c>
      <c r="Z932" s="4" t="s">
        <v>270</v>
      </c>
      <c r="AA932" s="54" t="s">
        <v>16476</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16361</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90" t="s">
        <v>351</v>
      </c>
      <c r="O933" s="5" t="s">
        <v>135</v>
      </c>
      <c r="P933" s="90" t="s">
        <v>497</v>
      </c>
      <c r="Q933" s="5" t="s">
        <v>167</v>
      </c>
      <c r="R933" s="90" t="s">
        <v>1593</v>
      </c>
      <c r="S933" s="4" t="s">
        <v>286</v>
      </c>
      <c r="T933" s="68" t="str">
        <f t="shared" si="14"/>
        <v xml:space="preserve">10. Reducción de las desigualdades </v>
      </c>
      <c r="U933" s="90" t="s">
        <v>349</v>
      </c>
      <c r="V933" s="4" t="s">
        <v>350</v>
      </c>
      <c r="W933" s="90" t="s">
        <v>351</v>
      </c>
      <c r="X933" s="4" t="s">
        <v>352</v>
      </c>
      <c r="Y933" s="90"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16362</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90" t="s">
        <v>349</v>
      </c>
      <c r="O934" s="4" t="s">
        <v>25</v>
      </c>
      <c r="P934" s="90" t="s">
        <v>528</v>
      </c>
      <c r="Q934" s="4" t="s">
        <v>181</v>
      </c>
      <c r="R934" s="90">
        <v>16</v>
      </c>
      <c r="S934" s="4" t="s">
        <v>31</v>
      </c>
      <c r="T934" s="68" t="str">
        <f t="shared" si="14"/>
        <v>16. Paz, justicia e instituciones sólidas</v>
      </c>
      <c r="U934" s="90" t="s">
        <v>497</v>
      </c>
      <c r="V934" s="4" t="s">
        <v>34</v>
      </c>
      <c r="W934" s="90" t="s">
        <v>3581</v>
      </c>
      <c r="X934" s="4" t="s">
        <v>235</v>
      </c>
      <c r="Y934" s="90" t="s">
        <v>349</v>
      </c>
      <c r="Z934" s="4" t="s">
        <v>236</v>
      </c>
      <c r="AA934" s="54" t="s">
        <v>16475</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16363</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90" t="s">
        <v>497</v>
      </c>
      <c r="O935" s="5" t="s">
        <v>137</v>
      </c>
      <c r="P935" s="90" t="s">
        <v>3581</v>
      </c>
      <c r="Q935" s="5" t="s">
        <v>179</v>
      </c>
      <c r="R935" s="90">
        <v>16</v>
      </c>
      <c r="S935" s="4" t="s">
        <v>31</v>
      </c>
      <c r="T935" s="68" t="str">
        <f t="shared" si="14"/>
        <v>16. Paz, justicia e instituciones sólidas</v>
      </c>
      <c r="U935" s="90" t="s">
        <v>497</v>
      </c>
      <c r="V935" s="4" t="s">
        <v>34</v>
      </c>
      <c r="W935" s="90" t="s">
        <v>3581</v>
      </c>
      <c r="X935" s="4" t="s">
        <v>235</v>
      </c>
      <c r="Y935" s="90" t="s">
        <v>349</v>
      </c>
      <c r="Z935" s="4" t="s">
        <v>236</v>
      </c>
      <c r="AA935" s="54" t="s">
        <v>16475</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16364</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90" t="s">
        <v>349</v>
      </c>
      <c r="O936" s="4" t="s">
        <v>25</v>
      </c>
      <c r="P936" s="90" t="s">
        <v>497</v>
      </c>
      <c r="Q936" s="4" t="s">
        <v>28</v>
      </c>
      <c r="R936" s="90">
        <v>16</v>
      </c>
      <c r="S936" s="4" t="s">
        <v>31</v>
      </c>
      <c r="T936" s="68" t="str">
        <f t="shared" si="14"/>
        <v>16. Paz, justicia e instituciones sólidas</v>
      </c>
      <c r="U936" s="90" t="s">
        <v>497</v>
      </c>
      <c r="V936" s="4" t="s">
        <v>34</v>
      </c>
      <c r="W936" s="90" t="s">
        <v>3581</v>
      </c>
      <c r="X936" s="4" t="s">
        <v>235</v>
      </c>
      <c r="Y936" s="90" t="s">
        <v>349</v>
      </c>
      <c r="Z936" s="4" t="s">
        <v>236</v>
      </c>
      <c r="AA936" s="54" t="s">
        <v>16475</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16365</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90" t="s">
        <v>497</v>
      </c>
      <c r="O937" s="5" t="s">
        <v>137</v>
      </c>
      <c r="P937" s="90" t="s">
        <v>528</v>
      </c>
      <c r="Q937" s="5" t="s">
        <v>175</v>
      </c>
      <c r="R937" s="90">
        <v>16</v>
      </c>
      <c r="S937" s="4" t="s">
        <v>31</v>
      </c>
      <c r="T937" s="68" t="str">
        <f t="shared" si="14"/>
        <v>16. Paz, justicia e instituciones sólidas</v>
      </c>
      <c r="U937" s="90" t="s">
        <v>528</v>
      </c>
      <c r="V937" s="4" t="s">
        <v>34</v>
      </c>
      <c r="W937" s="90" t="s">
        <v>4738</v>
      </c>
      <c r="X937" s="4" t="s">
        <v>37</v>
      </c>
      <c r="Y937" s="90" t="s">
        <v>528</v>
      </c>
      <c r="Z937" s="4" t="s">
        <v>252</v>
      </c>
      <c r="AA937" s="54" t="s">
        <v>16512</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16366</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90" t="s">
        <v>497</v>
      </c>
      <c r="O938" s="4" t="s">
        <v>12942</v>
      </c>
      <c r="P938" s="90" t="s">
        <v>3581</v>
      </c>
      <c r="Q938" s="4" t="s">
        <v>179</v>
      </c>
      <c r="R938" s="90">
        <v>5</v>
      </c>
      <c r="S938" s="4" t="s">
        <v>268</v>
      </c>
      <c r="T938" s="68" t="str">
        <f t="shared" si="14"/>
        <v xml:space="preserve">5. Igualdad de género </v>
      </c>
      <c r="U938" s="90" t="s">
        <v>497</v>
      </c>
      <c r="V938" s="4" t="s">
        <v>34</v>
      </c>
      <c r="W938" s="90" t="s">
        <v>349</v>
      </c>
      <c r="X938" s="4" t="s">
        <v>269</v>
      </c>
      <c r="Y938" s="90" t="s">
        <v>840</v>
      </c>
      <c r="Z938" s="4" t="s">
        <v>270</v>
      </c>
      <c r="AA938" s="54" t="s">
        <v>16476</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16367</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90" t="s">
        <v>497</v>
      </c>
      <c r="O939" s="5" t="s">
        <v>12942</v>
      </c>
      <c r="P939" s="90" t="s">
        <v>3581</v>
      </c>
      <c r="Q939" s="5" t="s">
        <v>179</v>
      </c>
      <c r="R939" s="90">
        <v>10</v>
      </c>
      <c r="S939" s="4" t="s">
        <v>286</v>
      </c>
      <c r="T939" s="68" t="str">
        <f t="shared" si="14"/>
        <v xml:space="preserve">10. Reducción de las desigualdades </v>
      </c>
      <c r="U939" s="90" t="s">
        <v>497</v>
      </c>
      <c r="V939" s="4" t="s">
        <v>34</v>
      </c>
      <c r="W939" s="90" t="s">
        <v>349</v>
      </c>
      <c r="X939" s="4" t="s">
        <v>269</v>
      </c>
      <c r="Y939" s="90" t="s">
        <v>840</v>
      </c>
      <c r="Z939" s="4" t="s">
        <v>270</v>
      </c>
      <c r="AA939" s="54" t="s">
        <v>16476</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16368</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90" t="s">
        <v>497</v>
      </c>
      <c r="O940" s="4" t="s">
        <v>12942</v>
      </c>
      <c r="P940" s="90" t="s">
        <v>3581</v>
      </c>
      <c r="Q940" s="4" t="s">
        <v>179</v>
      </c>
      <c r="R940" s="90">
        <v>10</v>
      </c>
      <c r="S940" s="4" t="s">
        <v>286</v>
      </c>
      <c r="T940" s="68" t="str">
        <f t="shared" si="14"/>
        <v xml:space="preserve">10. Reducción de las desigualdades </v>
      </c>
      <c r="U940" s="90" t="s">
        <v>349</v>
      </c>
      <c r="V940" s="4" t="s">
        <v>350</v>
      </c>
      <c r="W940" s="90" t="s">
        <v>351</v>
      </c>
      <c r="X940" s="4" t="s">
        <v>352</v>
      </c>
      <c r="Y940" s="90"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16369</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90" t="s">
        <v>497</v>
      </c>
      <c r="O941" s="5" t="s">
        <v>137</v>
      </c>
      <c r="P941" s="90" t="s">
        <v>3581</v>
      </c>
      <c r="Q941" s="5" t="s">
        <v>179</v>
      </c>
      <c r="R941" s="90">
        <v>16</v>
      </c>
      <c r="S941" s="4" t="s">
        <v>31</v>
      </c>
      <c r="T941" s="68" t="str">
        <f t="shared" si="14"/>
        <v>16. Paz, justicia e instituciones sólidas</v>
      </c>
      <c r="U941" s="90" t="s">
        <v>497</v>
      </c>
      <c r="V941" s="4" t="s">
        <v>34</v>
      </c>
      <c r="W941" s="90" t="s">
        <v>3581</v>
      </c>
      <c r="X941" s="4" t="s">
        <v>235</v>
      </c>
      <c r="Y941" s="90" t="s">
        <v>349</v>
      </c>
      <c r="Z941" s="4" t="s">
        <v>236</v>
      </c>
      <c r="AA941" s="54" t="s">
        <v>16475</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16370</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90" t="s">
        <v>349</v>
      </c>
      <c r="O942" s="4" t="s">
        <v>25</v>
      </c>
      <c r="P942" s="90" t="s">
        <v>497</v>
      </c>
      <c r="Q942" s="4" t="s">
        <v>28</v>
      </c>
      <c r="R942" s="90">
        <v>16</v>
      </c>
      <c r="S942" s="4" t="s">
        <v>31</v>
      </c>
      <c r="T942" s="68" t="str">
        <f t="shared" si="14"/>
        <v>16. Paz, justicia e instituciones sólidas</v>
      </c>
      <c r="U942" s="90" t="s">
        <v>497</v>
      </c>
      <c r="V942" s="4" t="s">
        <v>34</v>
      </c>
      <c r="W942" s="90" t="s">
        <v>3581</v>
      </c>
      <c r="X942" s="4" t="s">
        <v>235</v>
      </c>
      <c r="Y942" s="90" t="s">
        <v>349</v>
      </c>
      <c r="Z942" s="4" t="s">
        <v>236</v>
      </c>
      <c r="AA942" s="54" t="s">
        <v>16475</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16371</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90" t="s">
        <v>528</v>
      </c>
      <c r="O943" s="5" t="s">
        <v>138</v>
      </c>
      <c r="P943" s="90" t="s">
        <v>840</v>
      </c>
      <c r="Q943" s="5" t="s">
        <v>186</v>
      </c>
      <c r="R943" s="90">
        <v>15</v>
      </c>
      <c r="S943" s="4" t="s">
        <v>927</v>
      </c>
      <c r="T943" s="68" t="str">
        <f t="shared" si="14"/>
        <v>15. Vida de ecosistemas terrestres</v>
      </c>
      <c r="U943" s="90" t="s">
        <v>497</v>
      </c>
      <c r="V943" s="4" t="s">
        <v>34</v>
      </c>
      <c r="W943" s="90" t="s">
        <v>3581</v>
      </c>
      <c r="X943" s="4" t="s">
        <v>235</v>
      </c>
      <c r="Y943" s="90" t="s">
        <v>349</v>
      </c>
      <c r="Z943" s="4" t="s">
        <v>236</v>
      </c>
      <c r="AA943" s="54" t="s">
        <v>16475</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16372</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90" t="s">
        <v>497</v>
      </c>
      <c r="O944" s="4" t="s">
        <v>137</v>
      </c>
      <c r="P944" s="90" t="s">
        <v>528</v>
      </c>
      <c r="Q944" s="4" t="s">
        <v>175</v>
      </c>
      <c r="R944" s="90">
        <v>16</v>
      </c>
      <c r="S944" s="4" t="s">
        <v>31</v>
      </c>
      <c r="T944" s="68" t="str">
        <f t="shared" si="14"/>
        <v>16. Paz, justicia e instituciones sólidas</v>
      </c>
      <c r="U944" s="90" t="s">
        <v>528</v>
      </c>
      <c r="V944" s="4" t="s">
        <v>34</v>
      </c>
      <c r="W944" s="90" t="s">
        <v>4738</v>
      </c>
      <c r="X944" s="4" t="s">
        <v>37</v>
      </c>
      <c r="Y944" s="90" t="s">
        <v>528</v>
      </c>
      <c r="Z944" s="4" t="s">
        <v>252</v>
      </c>
      <c r="AA944" s="54" t="s">
        <v>16512</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16373</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90" t="s">
        <v>497</v>
      </c>
      <c r="O945" s="5" t="s">
        <v>12942</v>
      </c>
      <c r="P945" s="90" t="s">
        <v>3581</v>
      </c>
      <c r="Q945" s="5" t="s">
        <v>179</v>
      </c>
      <c r="R945" s="90">
        <v>5</v>
      </c>
      <c r="S945" s="4" t="s">
        <v>268</v>
      </c>
      <c r="T945" s="68" t="str">
        <f t="shared" si="14"/>
        <v xml:space="preserve">5. Igualdad de género </v>
      </c>
      <c r="U945" s="90" t="s">
        <v>497</v>
      </c>
      <c r="V945" s="4" t="s">
        <v>34</v>
      </c>
      <c r="W945" s="90" t="s">
        <v>349</v>
      </c>
      <c r="X945" s="4" t="s">
        <v>269</v>
      </c>
      <c r="Y945" s="90" t="s">
        <v>840</v>
      </c>
      <c r="Z945" s="4" t="s">
        <v>270</v>
      </c>
      <c r="AA945" s="54" t="s">
        <v>16476</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16374</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90" t="s">
        <v>497</v>
      </c>
      <c r="O946" s="4" t="s">
        <v>12942</v>
      </c>
      <c r="P946" s="90" t="s">
        <v>3581</v>
      </c>
      <c r="Q946" s="4" t="s">
        <v>179</v>
      </c>
      <c r="R946" s="90">
        <v>10</v>
      </c>
      <c r="S946" s="4" t="s">
        <v>286</v>
      </c>
      <c r="T946" s="68" t="str">
        <f t="shared" si="14"/>
        <v xml:space="preserve">10. Reducción de las desigualdades </v>
      </c>
      <c r="U946" s="90" t="s">
        <v>497</v>
      </c>
      <c r="V946" s="4" t="s">
        <v>34</v>
      </c>
      <c r="W946" s="90" t="s">
        <v>349</v>
      </c>
      <c r="X946" s="4" t="s">
        <v>269</v>
      </c>
      <c r="Y946" s="90" t="s">
        <v>840</v>
      </c>
      <c r="Z946" s="4" t="s">
        <v>270</v>
      </c>
      <c r="AA946" s="54" t="s">
        <v>16476</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16375</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90" t="s">
        <v>497</v>
      </c>
      <c r="O947" s="5" t="s">
        <v>12942</v>
      </c>
      <c r="P947" s="90" t="s">
        <v>3581</v>
      </c>
      <c r="Q947" s="5" t="s">
        <v>179</v>
      </c>
      <c r="R947" s="90">
        <v>10</v>
      </c>
      <c r="S947" s="4" t="s">
        <v>286</v>
      </c>
      <c r="T947" s="68" t="str">
        <f t="shared" si="14"/>
        <v xml:space="preserve">10. Reducción de las desigualdades </v>
      </c>
      <c r="U947" s="90" t="s">
        <v>349</v>
      </c>
      <c r="V947" s="4" t="s">
        <v>350</v>
      </c>
      <c r="W947" s="90" t="s">
        <v>351</v>
      </c>
      <c r="X947" s="4" t="s">
        <v>352</v>
      </c>
      <c r="Y947" s="90"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16376</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90">
        <v>7</v>
      </c>
      <c r="O948" s="4" t="s">
        <v>136</v>
      </c>
      <c r="P948" s="90">
        <v>0</v>
      </c>
      <c r="Q948" s="4" t="s">
        <v>136</v>
      </c>
      <c r="R948" s="90" t="s">
        <v>1593</v>
      </c>
      <c r="S948" s="4" t="s">
        <v>286</v>
      </c>
      <c r="T948" s="68" t="str">
        <f t="shared" si="14"/>
        <v xml:space="preserve">10. Reducción de las desigualdades </v>
      </c>
      <c r="U948" s="90" t="s">
        <v>497</v>
      </c>
      <c r="V948" s="4" t="s">
        <v>34</v>
      </c>
      <c r="W948" s="90" t="s">
        <v>528</v>
      </c>
      <c r="X948" s="4" t="s">
        <v>37</v>
      </c>
      <c r="Y948" s="90" t="s">
        <v>349</v>
      </c>
      <c r="Z948" s="4" t="s">
        <v>1685</v>
      </c>
      <c r="AA948" s="54" t="s">
        <v>16497</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16377</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90" t="s">
        <v>3581</v>
      </c>
      <c r="O949" s="5" t="s">
        <v>136</v>
      </c>
      <c r="P949" s="90" t="s">
        <v>872</v>
      </c>
      <c r="Q949" s="5" t="s">
        <v>136</v>
      </c>
      <c r="R949" s="90">
        <v>16</v>
      </c>
      <c r="S949" s="4" t="s">
        <v>31</v>
      </c>
      <c r="T949" s="68" t="str">
        <f t="shared" si="14"/>
        <v>16. Paz, justicia e instituciones sólidas</v>
      </c>
      <c r="U949" s="90" t="s">
        <v>497</v>
      </c>
      <c r="V949" s="4" t="s">
        <v>34</v>
      </c>
      <c r="W949" s="90" t="s">
        <v>3581</v>
      </c>
      <c r="X949" s="4" t="s">
        <v>235</v>
      </c>
      <c r="Y949" s="90" t="s">
        <v>349</v>
      </c>
      <c r="Z949" s="4" t="s">
        <v>236</v>
      </c>
      <c r="AA949" s="54" t="s">
        <v>16475</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16378</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90" t="s">
        <v>3581</v>
      </c>
      <c r="O950" s="4" t="s">
        <v>136</v>
      </c>
      <c r="P950" s="90" t="s">
        <v>872</v>
      </c>
      <c r="Q950" s="4" t="s">
        <v>136</v>
      </c>
      <c r="R950" s="90">
        <v>16</v>
      </c>
      <c r="S950" s="4" t="s">
        <v>31</v>
      </c>
      <c r="T950" s="68" t="str">
        <f t="shared" si="14"/>
        <v>16. Paz, justicia e instituciones sólidas</v>
      </c>
      <c r="U950" s="90" t="s">
        <v>528</v>
      </c>
      <c r="V950" s="4" t="s">
        <v>34</v>
      </c>
      <c r="W950" s="90" t="s">
        <v>4738</v>
      </c>
      <c r="X950" s="4" t="s">
        <v>37</v>
      </c>
      <c r="Y950" s="90" t="s">
        <v>528</v>
      </c>
      <c r="Z950" s="4" t="s">
        <v>252</v>
      </c>
      <c r="AA950" s="54" t="s">
        <v>16512</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16379</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90">
        <v>5</v>
      </c>
      <c r="O951" s="5" t="s">
        <v>134</v>
      </c>
      <c r="P951" s="90">
        <v>0</v>
      </c>
      <c r="Q951" s="5" t="s">
        <v>134</v>
      </c>
      <c r="R951" s="90">
        <v>5</v>
      </c>
      <c r="S951" s="4" t="s">
        <v>268</v>
      </c>
      <c r="T951" s="68" t="str">
        <f t="shared" si="14"/>
        <v xml:space="preserve">5. Igualdad de género </v>
      </c>
      <c r="U951" s="90" t="s">
        <v>497</v>
      </c>
      <c r="V951" s="4" t="s">
        <v>34</v>
      </c>
      <c r="W951" s="90" t="s">
        <v>349</v>
      </c>
      <c r="X951" s="4" t="s">
        <v>269</v>
      </c>
      <c r="Y951" s="90" t="s">
        <v>840</v>
      </c>
      <c r="Z951" s="4" t="s">
        <v>270</v>
      </c>
      <c r="AA951" s="54" t="s">
        <v>16476</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16380</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90">
        <v>6</v>
      </c>
      <c r="O952" s="4" t="s">
        <v>135</v>
      </c>
      <c r="P952" s="90">
        <v>0</v>
      </c>
      <c r="Q952" s="4" t="s">
        <v>135</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16476</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16381</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90">
        <v>6</v>
      </c>
      <c r="O953" s="5" t="s">
        <v>135</v>
      </c>
      <c r="P953" s="90" t="s">
        <v>497</v>
      </c>
      <c r="Q953" s="5" t="s">
        <v>167</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16382</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90">
        <v>7</v>
      </c>
      <c r="O954" s="5" t="s">
        <v>136</v>
      </c>
      <c r="P954" s="90">
        <v>0</v>
      </c>
      <c r="Q954" s="5" t="s">
        <v>136</v>
      </c>
      <c r="R954" s="90">
        <v>11</v>
      </c>
      <c r="S954" s="4" t="s">
        <v>631</v>
      </c>
      <c r="T954" s="68" t="str">
        <f t="shared" si="14"/>
        <v>11. Ciudades y comunidades sostenibles</v>
      </c>
      <c r="U954" s="90" t="s">
        <v>497</v>
      </c>
      <c r="V954" s="4" t="s">
        <v>34</v>
      </c>
      <c r="W954" s="90" t="s">
        <v>528</v>
      </c>
      <c r="X954" s="4" t="s">
        <v>37</v>
      </c>
      <c r="Y954" s="90" t="s">
        <v>349</v>
      </c>
      <c r="Z954" s="4" t="s">
        <v>1685</v>
      </c>
      <c r="AA954" s="54" t="s">
        <v>16497</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16383</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90">
        <v>7</v>
      </c>
      <c r="O955" s="4" t="s">
        <v>136</v>
      </c>
      <c r="P955" s="90">
        <v>0</v>
      </c>
      <c r="Q955" s="4" t="s">
        <v>136</v>
      </c>
      <c r="R955" s="90">
        <v>11</v>
      </c>
      <c r="S955" s="4" t="s">
        <v>631</v>
      </c>
      <c r="T955" s="68" t="str">
        <f t="shared" si="14"/>
        <v>11. Ciudades y comunidades sostenibles</v>
      </c>
      <c r="U955" s="90" t="s">
        <v>349</v>
      </c>
      <c r="V955" s="4" t="s">
        <v>350</v>
      </c>
      <c r="W955" s="90" t="s">
        <v>351</v>
      </c>
      <c r="X955" s="4" t="s">
        <v>352</v>
      </c>
      <c r="Y955" s="90" t="s">
        <v>3581</v>
      </c>
      <c r="Z955" s="4" t="s">
        <v>2585</v>
      </c>
      <c r="AA955" s="54" t="s">
        <v>16502</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16384</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90" t="s">
        <v>349</v>
      </c>
      <c r="O956" s="4" t="s">
        <v>152</v>
      </c>
      <c r="P956" s="90" t="s">
        <v>528</v>
      </c>
      <c r="Q956" s="4" t="s">
        <v>215</v>
      </c>
      <c r="R956" s="90">
        <v>4</v>
      </c>
      <c r="S956" s="4" t="s">
        <v>1022</v>
      </c>
      <c r="T956" s="68" t="str">
        <f t="shared" si="14"/>
        <v>4. Educación de calidad</v>
      </c>
      <c r="U956" s="90" t="s">
        <v>349</v>
      </c>
      <c r="V956" s="4" t="s">
        <v>350</v>
      </c>
      <c r="W956" s="90" t="s">
        <v>498</v>
      </c>
      <c r="X956" s="4" t="s">
        <v>693</v>
      </c>
      <c r="Y956" s="90"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16393</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90">
        <v>3</v>
      </c>
      <c r="O957" s="5" t="s">
        <v>153</v>
      </c>
      <c r="P957" s="90">
        <v>2</v>
      </c>
      <c r="Q957" s="5" t="s">
        <v>218</v>
      </c>
      <c r="R957" s="90">
        <v>16</v>
      </c>
      <c r="S957" s="4" t="s">
        <v>31</v>
      </c>
      <c r="T957" s="68" t="str">
        <f t="shared" si="14"/>
        <v>16. Paz, justicia e instituciones sólidas</v>
      </c>
      <c r="U957" s="90" t="s">
        <v>528</v>
      </c>
      <c r="V957" s="4" t="s">
        <v>34</v>
      </c>
      <c r="W957" s="90" t="s">
        <v>4738</v>
      </c>
      <c r="X957" s="4" t="s">
        <v>37</v>
      </c>
      <c r="Y957" s="90" t="s">
        <v>528</v>
      </c>
      <c r="Z957" s="4" t="s">
        <v>252</v>
      </c>
      <c r="AA957" s="54" t="s">
        <v>16512</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16394</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90" t="s">
        <v>349</v>
      </c>
      <c r="O958" s="4" t="s">
        <v>152</v>
      </c>
      <c r="P958" s="90" t="s">
        <v>349</v>
      </c>
      <c r="Q958" s="4" t="s">
        <v>214</v>
      </c>
      <c r="R958" s="90">
        <v>5</v>
      </c>
      <c r="S958" s="4" t="s">
        <v>268</v>
      </c>
      <c r="T958" s="68" t="str">
        <f t="shared" si="14"/>
        <v xml:space="preserve">5. Igualdad de género </v>
      </c>
      <c r="U958" s="90" t="s">
        <v>497</v>
      </c>
      <c r="V958" s="4" t="s">
        <v>34</v>
      </c>
      <c r="W958" s="90" t="s">
        <v>349</v>
      </c>
      <c r="X958" s="4" t="s">
        <v>269</v>
      </c>
      <c r="Y958" s="90" t="s">
        <v>840</v>
      </c>
      <c r="Z958" s="4" t="s">
        <v>270</v>
      </c>
      <c r="AA958" s="54" t="s">
        <v>16476</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16395</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90" t="s">
        <v>349</v>
      </c>
      <c r="O959" s="5" t="s">
        <v>152</v>
      </c>
      <c r="P959" s="90" t="s">
        <v>349</v>
      </c>
      <c r="Q959" s="5" t="s">
        <v>214</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16476</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16396</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90" t="s">
        <v>349</v>
      </c>
      <c r="O960" s="4" t="s">
        <v>152</v>
      </c>
      <c r="P960" s="90" t="s">
        <v>349</v>
      </c>
      <c r="Q960" s="4" t="s">
        <v>214</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16397</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90" t="s">
        <v>349</v>
      </c>
      <c r="O961" s="5" t="s">
        <v>152</v>
      </c>
      <c r="P961" s="90" t="s">
        <v>528</v>
      </c>
      <c r="Q961" s="5" t="s">
        <v>215</v>
      </c>
      <c r="R961" s="90">
        <v>4</v>
      </c>
      <c r="S961" s="4" t="s">
        <v>1022</v>
      </c>
      <c r="T961" s="68" t="str">
        <f t="shared" si="14"/>
        <v>4. Educación de calidad</v>
      </c>
      <c r="U961" s="90" t="s">
        <v>349</v>
      </c>
      <c r="V961" s="4" t="s">
        <v>350</v>
      </c>
      <c r="W961" s="90" t="s">
        <v>498</v>
      </c>
      <c r="X961" s="4" t="s">
        <v>693</v>
      </c>
      <c r="Y961" s="90" t="s">
        <v>349</v>
      </c>
      <c r="Z961" s="4" t="s">
        <v>5352</v>
      </c>
      <c r="AA961" s="54" t="s">
        <v>16508</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16398</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90" t="s">
        <v>349</v>
      </c>
      <c r="O962" s="4" t="s">
        <v>152</v>
      </c>
      <c r="P962" s="90" t="s">
        <v>840</v>
      </c>
      <c r="Q962" s="4" t="s">
        <v>216</v>
      </c>
      <c r="R962" s="90">
        <v>4</v>
      </c>
      <c r="S962" s="4" t="s">
        <v>1022</v>
      </c>
      <c r="T962" s="68" t="str">
        <f t="shared" si="14"/>
        <v>4. Educación de calidad</v>
      </c>
      <c r="U962" s="90" t="s">
        <v>349</v>
      </c>
      <c r="V962" s="4" t="s">
        <v>350</v>
      </c>
      <c r="W962" s="90" t="s">
        <v>498</v>
      </c>
      <c r="X962" s="4" t="s">
        <v>693</v>
      </c>
      <c r="Y962" s="90" t="s">
        <v>349</v>
      </c>
      <c r="Z962" s="4" t="s">
        <v>5352</v>
      </c>
      <c r="AA962" s="54" t="s">
        <v>16508</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16399</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90" t="s">
        <v>349</v>
      </c>
      <c r="O963" s="5" t="s">
        <v>152</v>
      </c>
      <c r="P963" s="90" t="s">
        <v>840</v>
      </c>
      <c r="Q963" s="5" t="s">
        <v>216</v>
      </c>
      <c r="R963" s="90">
        <v>4</v>
      </c>
      <c r="S963" s="4" t="s">
        <v>1022</v>
      </c>
      <c r="T963" s="68" t="str">
        <f t="shared" si="14"/>
        <v>4. Educación de calidad</v>
      </c>
      <c r="U963" s="90" t="s">
        <v>349</v>
      </c>
      <c r="V963" s="4" t="s">
        <v>350</v>
      </c>
      <c r="W963" s="90" t="s">
        <v>498</v>
      </c>
      <c r="X963" s="4" t="s">
        <v>693</v>
      </c>
      <c r="Y963" s="90" t="s">
        <v>349</v>
      </c>
      <c r="Z963" s="4" t="s">
        <v>5352</v>
      </c>
      <c r="AA963" s="54" t="s">
        <v>16508</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16400</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90">
        <v>2</v>
      </c>
      <c r="O964" s="4" t="s">
        <v>152</v>
      </c>
      <c r="P964" s="90">
        <v>2</v>
      </c>
      <c r="Q964" s="4" t="s">
        <v>214</v>
      </c>
      <c r="R964" s="90">
        <v>4</v>
      </c>
      <c r="S964" s="4" t="s">
        <v>1022</v>
      </c>
      <c r="T964" s="68" t="str">
        <f t="shared" si="14"/>
        <v>4. Educación de calidad</v>
      </c>
      <c r="U964" s="90" t="s">
        <v>528</v>
      </c>
      <c r="V964" s="4" t="s">
        <v>578</v>
      </c>
      <c r="W964" s="90" t="s">
        <v>353</v>
      </c>
      <c r="X964" s="4" t="s">
        <v>14265</v>
      </c>
      <c r="Y964" s="90" t="s">
        <v>840</v>
      </c>
      <c r="Z964" s="4" t="s">
        <v>14266</v>
      </c>
      <c r="AA964" s="54" t="s">
        <v>16532</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16385</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90" t="s">
        <v>349</v>
      </c>
      <c r="O965" s="5" t="s">
        <v>152</v>
      </c>
      <c r="P965" s="90" t="s">
        <v>528</v>
      </c>
      <c r="Q965" s="5" t="s">
        <v>215</v>
      </c>
      <c r="R965" s="90">
        <v>4</v>
      </c>
      <c r="S965" s="4" t="s">
        <v>1022</v>
      </c>
      <c r="T965" s="68" t="str">
        <f t="shared" si="14"/>
        <v>4. Educación de calidad</v>
      </c>
      <c r="U965" s="90" t="s">
        <v>349</v>
      </c>
      <c r="V965" s="4" t="s">
        <v>350</v>
      </c>
      <c r="W965" s="90" t="s">
        <v>498</v>
      </c>
      <c r="X965" s="4" t="s">
        <v>693</v>
      </c>
      <c r="Y965" s="90" t="s">
        <v>349</v>
      </c>
      <c r="Z965" s="4" t="s">
        <v>5352</v>
      </c>
      <c r="AA965" s="54" t="s">
        <v>16508</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16386</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90" t="s">
        <v>349</v>
      </c>
      <c r="O966" s="4" t="s">
        <v>152</v>
      </c>
      <c r="P966" s="90" t="s">
        <v>528</v>
      </c>
      <c r="Q966" s="4" t="s">
        <v>215</v>
      </c>
      <c r="R966" s="90">
        <v>4</v>
      </c>
      <c r="S966" s="4" t="s">
        <v>1022</v>
      </c>
      <c r="T966" s="68" t="str">
        <f t="shared" si="14"/>
        <v>4. Educación de calidad</v>
      </c>
      <c r="U966" s="90" t="s">
        <v>349</v>
      </c>
      <c r="V966" s="4" t="s">
        <v>350</v>
      </c>
      <c r="W966" s="90" t="s">
        <v>498</v>
      </c>
      <c r="X966" s="4" t="s">
        <v>693</v>
      </c>
      <c r="Y966" s="90" t="s">
        <v>497</v>
      </c>
      <c r="Z966" s="4" t="s">
        <v>1023</v>
      </c>
      <c r="AA966" s="54" t="s">
        <v>16492</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16387</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90" t="s">
        <v>349</v>
      </c>
      <c r="O967" s="5" t="s">
        <v>152</v>
      </c>
      <c r="P967" s="90" t="s">
        <v>349</v>
      </c>
      <c r="Q967" s="5" t="s">
        <v>214</v>
      </c>
      <c r="R967" s="90">
        <v>4</v>
      </c>
      <c r="S967" s="4" t="s">
        <v>1022</v>
      </c>
      <c r="T967" s="68" t="str">
        <f t="shared" si="14"/>
        <v>4. Educación de calidad</v>
      </c>
      <c r="U967" s="90" t="s">
        <v>349</v>
      </c>
      <c r="V967" s="4" t="s">
        <v>350</v>
      </c>
      <c r="W967" s="90" t="s">
        <v>498</v>
      </c>
      <c r="X967" s="4" t="s">
        <v>693</v>
      </c>
      <c r="Y967" s="90" t="s">
        <v>528</v>
      </c>
      <c r="Z967" s="4" t="s">
        <v>694</v>
      </c>
      <c r="AA967" s="54" t="s">
        <v>16483</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16388</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90" t="s">
        <v>840</v>
      </c>
      <c r="O968" s="4" t="s">
        <v>154</v>
      </c>
      <c r="P968" s="90" t="s">
        <v>497</v>
      </c>
      <c r="Q968" s="4" t="s">
        <v>219</v>
      </c>
      <c r="R968" s="90">
        <v>4</v>
      </c>
      <c r="S968" s="4" t="s">
        <v>1022</v>
      </c>
      <c r="T968" s="68" t="str">
        <f t="shared" si="14"/>
        <v>4. Educación de calidad</v>
      </c>
      <c r="U968" s="90" t="s">
        <v>349</v>
      </c>
      <c r="V968" s="4" t="s">
        <v>350</v>
      </c>
      <c r="W968" s="90" t="s">
        <v>351</v>
      </c>
      <c r="X968" s="4" t="s">
        <v>352</v>
      </c>
      <c r="Y968" s="90"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16389</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90">
        <v>2</v>
      </c>
      <c r="O969" s="5" t="s">
        <v>152</v>
      </c>
      <c r="P969" s="90">
        <v>1</v>
      </c>
      <c r="Q969" s="5" t="s">
        <v>213</v>
      </c>
      <c r="R969" s="90">
        <v>9</v>
      </c>
      <c r="S969" s="4" t="s">
        <v>7878</v>
      </c>
      <c r="T969" s="68" t="str">
        <f t="shared" ref="T969:T1034" si="15">R969&amp;". "&amp;S969</f>
        <v>9. Industria, innovación e infraestructuras</v>
      </c>
      <c r="U969" s="90" t="s">
        <v>528</v>
      </c>
      <c r="V969" s="4" t="s">
        <v>578</v>
      </c>
      <c r="W969" s="90" t="s">
        <v>353</v>
      </c>
      <c r="X969" s="4" t="s">
        <v>14265</v>
      </c>
      <c r="Y969" s="90" t="s">
        <v>840</v>
      </c>
      <c r="Z969" s="4" t="s">
        <v>14266</v>
      </c>
      <c r="AA969" s="54" t="s">
        <v>16532</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16390</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90">
        <v>2</v>
      </c>
      <c r="O970" s="4" t="s">
        <v>152</v>
      </c>
      <c r="P970" s="90">
        <v>3</v>
      </c>
      <c r="Q970" s="4" t="s">
        <v>215</v>
      </c>
      <c r="R970" s="90">
        <v>9</v>
      </c>
      <c r="S970" s="4" t="s">
        <v>7878</v>
      </c>
      <c r="T970" s="68" t="str">
        <f t="shared" si="15"/>
        <v>9. Industria, innovación e infraestructuras</v>
      </c>
      <c r="U970" s="90" t="s">
        <v>528</v>
      </c>
      <c r="V970" s="4" t="s">
        <v>578</v>
      </c>
      <c r="W970" s="90" t="s">
        <v>353</v>
      </c>
      <c r="X970" s="4" t="s">
        <v>14265</v>
      </c>
      <c r="Y970" s="90" t="s">
        <v>840</v>
      </c>
      <c r="Z970" s="4" t="s">
        <v>14266</v>
      </c>
      <c r="AA970" s="54" t="s">
        <v>16532</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16391</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90" t="s">
        <v>497</v>
      </c>
      <c r="O971" s="5" t="s">
        <v>151</v>
      </c>
      <c r="P971" s="90" t="s">
        <v>498</v>
      </c>
      <c r="Q971" s="5" t="s">
        <v>212</v>
      </c>
      <c r="R971" s="90" t="s">
        <v>840</v>
      </c>
      <c r="S971" s="4" t="s">
        <v>1022</v>
      </c>
      <c r="T971" s="68" t="str">
        <f t="shared" si="15"/>
        <v>4. Educación de calidad</v>
      </c>
      <c r="U971" s="90" t="s">
        <v>349</v>
      </c>
      <c r="V971" s="4" t="s">
        <v>350</v>
      </c>
      <c r="W971" s="90" t="s">
        <v>498</v>
      </c>
      <c r="X971" s="4" t="s">
        <v>693</v>
      </c>
      <c r="Y971" s="90" t="s">
        <v>497</v>
      </c>
      <c r="Z971" s="4" t="s">
        <v>1023</v>
      </c>
      <c r="AA971" s="54" t="s">
        <v>16492</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16392</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90" t="s">
        <v>497</v>
      </c>
      <c r="O972" s="4" t="s">
        <v>151</v>
      </c>
      <c r="P972" s="90" t="s">
        <v>840</v>
      </c>
      <c r="Q972" s="4" t="s">
        <v>211</v>
      </c>
      <c r="R972" s="90">
        <v>16</v>
      </c>
      <c r="S972" s="4" t="s">
        <v>31</v>
      </c>
      <c r="T972" s="68" t="str">
        <f t="shared" si="15"/>
        <v>16. Paz, justicia e instituciones sólidas</v>
      </c>
      <c r="U972" s="90" t="s">
        <v>497</v>
      </c>
      <c r="V972" s="4" t="s">
        <v>34</v>
      </c>
      <c r="W972" s="90" t="s">
        <v>3581</v>
      </c>
      <c r="X972" s="4" t="s">
        <v>235</v>
      </c>
      <c r="Y972" s="90" t="s">
        <v>349</v>
      </c>
      <c r="Z972" s="4" t="s">
        <v>236</v>
      </c>
      <c r="AA972" s="54" t="s">
        <v>16475</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16401</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90" t="s">
        <v>349</v>
      </c>
      <c r="O973" s="5" t="s">
        <v>152</v>
      </c>
      <c r="P973" s="90" t="s">
        <v>349</v>
      </c>
      <c r="Q973" s="5" t="s">
        <v>214</v>
      </c>
      <c r="R973" s="90">
        <v>4</v>
      </c>
      <c r="S973" s="4" t="s">
        <v>1022</v>
      </c>
      <c r="T973" s="68" t="str">
        <f t="shared" si="15"/>
        <v>4. Educación de calidad</v>
      </c>
      <c r="U973" s="90" t="s">
        <v>349</v>
      </c>
      <c r="V973" s="4" t="s">
        <v>350</v>
      </c>
      <c r="W973" s="90" t="s">
        <v>498</v>
      </c>
      <c r="X973" s="4" t="s">
        <v>693</v>
      </c>
      <c r="Y973" s="90" t="s">
        <v>528</v>
      </c>
      <c r="Z973" s="4" t="s">
        <v>694</v>
      </c>
      <c r="AA973" s="54" t="s">
        <v>16483</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16402</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90" t="s">
        <v>349</v>
      </c>
      <c r="O974" s="5" t="s">
        <v>152</v>
      </c>
      <c r="P974" s="90" t="s">
        <v>349</v>
      </c>
      <c r="Q974" s="5" t="s">
        <v>214</v>
      </c>
      <c r="R974" s="90" t="s">
        <v>840</v>
      </c>
      <c r="S974" s="4" t="s">
        <v>1022</v>
      </c>
      <c r="T974" s="68" t="str">
        <f t="shared" si="15"/>
        <v>4. Educación de calidad</v>
      </c>
      <c r="U974" s="90" t="s">
        <v>349</v>
      </c>
      <c r="V974" s="4" t="s">
        <v>350</v>
      </c>
      <c r="W974" s="90" t="s">
        <v>498</v>
      </c>
      <c r="X974" s="4" t="s">
        <v>693</v>
      </c>
      <c r="Y974" s="90" t="s">
        <v>528</v>
      </c>
      <c r="Z974" s="4" t="s">
        <v>694</v>
      </c>
      <c r="AA974" s="54" t="s">
        <v>16483</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16403</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90" t="s">
        <v>349</v>
      </c>
      <c r="O975" s="4" t="s">
        <v>152</v>
      </c>
      <c r="P975" s="90" t="s">
        <v>349</v>
      </c>
      <c r="Q975" s="4" t="s">
        <v>214</v>
      </c>
      <c r="R975" s="90">
        <v>4</v>
      </c>
      <c r="S975" s="4" t="s">
        <v>1022</v>
      </c>
      <c r="T975" s="68" t="str">
        <f t="shared" si="15"/>
        <v>4. Educación de calidad</v>
      </c>
      <c r="U975" s="90" t="s">
        <v>349</v>
      </c>
      <c r="V975" s="4" t="s">
        <v>350</v>
      </c>
      <c r="W975" s="90" t="s">
        <v>498</v>
      </c>
      <c r="X975" s="4" t="s">
        <v>693</v>
      </c>
      <c r="Y975" s="90" t="s">
        <v>528</v>
      </c>
      <c r="Z975" s="4" t="s">
        <v>694</v>
      </c>
      <c r="AA975" s="54" t="s">
        <v>16483</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16404</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90" t="s">
        <v>349</v>
      </c>
      <c r="O976" s="5" t="s">
        <v>152</v>
      </c>
      <c r="P976" s="90" t="s">
        <v>349</v>
      </c>
      <c r="Q976" s="5" t="s">
        <v>214</v>
      </c>
      <c r="R976" s="90">
        <v>4</v>
      </c>
      <c r="S976" s="4" t="s">
        <v>1022</v>
      </c>
      <c r="T976" s="68" t="str">
        <f t="shared" si="15"/>
        <v>4. Educación de calidad</v>
      </c>
      <c r="U976" s="90" t="s">
        <v>349</v>
      </c>
      <c r="V976" s="4" t="s">
        <v>350</v>
      </c>
      <c r="W976" s="90" t="s">
        <v>498</v>
      </c>
      <c r="X976" s="4" t="s">
        <v>693</v>
      </c>
      <c r="Y976" s="90" t="s">
        <v>840</v>
      </c>
      <c r="Z976" s="4" t="s">
        <v>14543</v>
      </c>
      <c r="AA976" s="54" t="s">
        <v>16533</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16405</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90" t="s">
        <v>528</v>
      </c>
      <c r="O977" s="4" t="s">
        <v>153</v>
      </c>
      <c r="P977" s="90" t="s">
        <v>349</v>
      </c>
      <c r="Q977" s="4" t="s">
        <v>218</v>
      </c>
      <c r="R977" s="90" t="s">
        <v>840</v>
      </c>
      <c r="S977" s="4" t="s">
        <v>1022</v>
      </c>
      <c r="T977" s="68" t="str">
        <f t="shared" si="15"/>
        <v>4. Educación de calidad</v>
      </c>
      <c r="U977" s="90" t="s">
        <v>349</v>
      </c>
      <c r="V977" s="4" t="s">
        <v>350</v>
      </c>
      <c r="W977" s="90" t="s">
        <v>498</v>
      </c>
      <c r="X977" s="4" t="s">
        <v>693</v>
      </c>
      <c r="Y977" s="90" t="s">
        <v>528</v>
      </c>
      <c r="Z977" s="4" t="s">
        <v>694</v>
      </c>
      <c r="AA977" s="54" t="s">
        <v>16483</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16406</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90" t="s">
        <v>498</v>
      </c>
      <c r="O978" s="5" t="s">
        <v>155</v>
      </c>
      <c r="P978" s="90" t="s">
        <v>497</v>
      </c>
      <c r="Q978" s="5" t="s">
        <v>221</v>
      </c>
      <c r="R978" s="90">
        <v>16</v>
      </c>
      <c r="S978" s="4" t="s">
        <v>31</v>
      </c>
      <c r="T978" s="68" t="str">
        <f t="shared" si="15"/>
        <v>16. Paz, justicia e instituciones sólidas</v>
      </c>
      <c r="U978" s="90" t="s">
        <v>497</v>
      </c>
      <c r="V978" s="4" t="s">
        <v>34</v>
      </c>
      <c r="W978" s="90" t="s">
        <v>3581</v>
      </c>
      <c r="X978" s="4" t="s">
        <v>235</v>
      </c>
      <c r="Y978" s="90" t="s">
        <v>349</v>
      </c>
      <c r="Z978" s="4" t="s">
        <v>236</v>
      </c>
      <c r="AA978" s="54" t="s">
        <v>16475</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16407</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90">
        <v>3</v>
      </c>
      <c r="O979" s="4" t="s">
        <v>153</v>
      </c>
      <c r="P979" s="90">
        <v>2</v>
      </c>
      <c r="Q979" s="4" t="s">
        <v>218</v>
      </c>
      <c r="R979" s="90">
        <v>16</v>
      </c>
      <c r="S979" s="4" t="s">
        <v>31</v>
      </c>
      <c r="T979" s="68" t="str">
        <f t="shared" si="15"/>
        <v>16. Paz, justicia e instituciones sólidas</v>
      </c>
      <c r="U979" s="90" t="s">
        <v>528</v>
      </c>
      <c r="V979" s="4" t="s">
        <v>34</v>
      </c>
      <c r="W979" s="90" t="s">
        <v>4738</v>
      </c>
      <c r="X979" s="4" t="s">
        <v>37</v>
      </c>
      <c r="Y979" s="90" t="s">
        <v>528</v>
      </c>
      <c r="Z979" s="4" t="s">
        <v>252</v>
      </c>
      <c r="AA979" s="54" t="s">
        <v>16512</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16408</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90" t="s">
        <v>349</v>
      </c>
      <c r="O980" s="5" t="s">
        <v>152</v>
      </c>
      <c r="P980" s="90" t="s">
        <v>349</v>
      </c>
      <c r="Q980" s="5" t="s">
        <v>214</v>
      </c>
      <c r="R980" s="90">
        <v>5</v>
      </c>
      <c r="S980" s="4" t="s">
        <v>268</v>
      </c>
      <c r="T980" s="68" t="str">
        <f t="shared" si="15"/>
        <v xml:space="preserve">5. Igualdad de género </v>
      </c>
      <c r="U980" s="90" t="s">
        <v>497</v>
      </c>
      <c r="V980" s="4" t="s">
        <v>34</v>
      </c>
      <c r="W980" s="90" t="s">
        <v>349</v>
      </c>
      <c r="X980" s="4" t="s">
        <v>269</v>
      </c>
      <c r="Y980" s="90" t="s">
        <v>840</v>
      </c>
      <c r="Z980" s="4" t="s">
        <v>270</v>
      </c>
      <c r="AA980" s="54" t="s">
        <v>16476</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16409</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90" t="s">
        <v>349</v>
      </c>
      <c r="O981" s="4" t="s">
        <v>152</v>
      </c>
      <c r="P981" s="90" t="s">
        <v>349</v>
      </c>
      <c r="Q981" s="4" t="s">
        <v>214</v>
      </c>
      <c r="R981" s="90">
        <v>10</v>
      </c>
      <c r="S981" s="4" t="s">
        <v>286</v>
      </c>
      <c r="T981" s="68" t="str">
        <f t="shared" si="15"/>
        <v xml:space="preserve">10. Reducción de las desigualdades </v>
      </c>
      <c r="U981" s="90" t="s">
        <v>497</v>
      </c>
      <c r="V981" s="4" t="s">
        <v>34</v>
      </c>
      <c r="W981" s="90" t="s">
        <v>349</v>
      </c>
      <c r="X981" s="4" t="s">
        <v>269</v>
      </c>
      <c r="Y981" s="90" t="s">
        <v>840</v>
      </c>
      <c r="Z981" s="4" t="s">
        <v>270</v>
      </c>
      <c r="AA981" s="54" t="s">
        <v>16476</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16410</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90" t="s">
        <v>349</v>
      </c>
      <c r="O982" s="5" t="s">
        <v>152</v>
      </c>
      <c r="P982" s="90" t="s">
        <v>349</v>
      </c>
      <c r="Q982" s="5" t="s">
        <v>214</v>
      </c>
      <c r="R982" s="90">
        <v>10</v>
      </c>
      <c r="S982" s="4" t="s">
        <v>286</v>
      </c>
      <c r="T982" s="68" t="str">
        <f t="shared" si="15"/>
        <v xml:space="preserve">10. Reducción de las desigualdades </v>
      </c>
      <c r="U982" s="90" t="s">
        <v>349</v>
      </c>
      <c r="V982" s="4" t="s">
        <v>350</v>
      </c>
      <c r="W982" s="90" t="s">
        <v>351</v>
      </c>
      <c r="X982" s="4" t="s">
        <v>352</v>
      </c>
      <c r="Y982" s="90"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16411</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90" t="s">
        <v>349</v>
      </c>
      <c r="O983" s="4" t="s">
        <v>152</v>
      </c>
      <c r="P983" s="90" t="s">
        <v>497</v>
      </c>
      <c r="Q983" s="4" t="s">
        <v>213</v>
      </c>
      <c r="R983" s="90">
        <v>4</v>
      </c>
      <c r="S983" s="4" t="s">
        <v>1022</v>
      </c>
      <c r="T983" s="68" t="str">
        <f t="shared" si="15"/>
        <v>4. Educación de calidad</v>
      </c>
      <c r="U983" s="90" t="s">
        <v>349</v>
      </c>
      <c r="V983" s="4" t="s">
        <v>350</v>
      </c>
      <c r="W983" s="90" t="s">
        <v>840</v>
      </c>
      <c r="X983" s="4" t="s">
        <v>1039</v>
      </c>
      <c r="Y983" s="90" t="s">
        <v>497</v>
      </c>
      <c r="Z983" s="4" t="s">
        <v>1059</v>
      </c>
      <c r="AA983" s="54" t="s">
        <v>16495</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16420</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90" t="s">
        <v>840</v>
      </c>
      <c r="O984" s="4" t="s">
        <v>154</v>
      </c>
      <c r="P984" s="90" t="s">
        <v>349</v>
      </c>
      <c r="Q984" s="4" t="s">
        <v>220</v>
      </c>
      <c r="R984" s="90">
        <v>4</v>
      </c>
      <c r="S984" s="4" t="s">
        <v>1022</v>
      </c>
      <c r="T984" s="68" t="str">
        <f t="shared" si="15"/>
        <v>4. Educación de calidad</v>
      </c>
      <c r="U984" s="90" t="s">
        <v>349</v>
      </c>
      <c r="V984" s="4" t="s">
        <v>350</v>
      </c>
      <c r="W984" s="90" t="s">
        <v>840</v>
      </c>
      <c r="X984" s="4" t="s">
        <v>1039</v>
      </c>
      <c r="Y984" s="90" t="s">
        <v>497</v>
      </c>
      <c r="Z984" s="4" t="s">
        <v>1059</v>
      </c>
      <c r="AA984" s="54" t="s">
        <v>16495</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16421</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90" t="s">
        <v>840</v>
      </c>
      <c r="O985" s="5" t="s">
        <v>154</v>
      </c>
      <c r="P985" s="90" t="s">
        <v>497</v>
      </c>
      <c r="Q985" s="5" t="s">
        <v>219</v>
      </c>
      <c r="R985" s="90">
        <v>4</v>
      </c>
      <c r="S985" s="4" t="s">
        <v>1022</v>
      </c>
      <c r="T985" s="68" t="str">
        <f t="shared" si="15"/>
        <v>4. Educación de calidad</v>
      </c>
      <c r="U985" s="90" t="s">
        <v>349</v>
      </c>
      <c r="V985" s="4" t="s">
        <v>350</v>
      </c>
      <c r="W985" s="90" t="s">
        <v>840</v>
      </c>
      <c r="X985" s="4" t="s">
        <v>1039</v>
      </c>
      <c r="Y985" s="90" t="s">
        <v>497</v>
      </c>
      <c r="Z985" s="4" t="s">
        <v>1059</v>
      </c>
      <c r="AA985" s="54" t="s">
        <v>16495</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16412</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90" t="s">
        <v>840</v>
      </c>
      <c r="O986" s="5" t="s">
        <v>154</v>
      </c>
      <c r="P986" s="90" t="s">
        <v>497</v>
      </c>
      <c r="Q986" s="5" t="s">
        <v>219</v>
      </c>
      <c r="R986" s="90">
        <v>4</v>
      </c>
      <c r="S986" s="4" t="s">
        <v>1022</v>
      </c>
      <c r="T986" s="68" t="str">
        <f t="shared" si="15"/>
        <v>4. Educación de calidad</v>
      </c>
      <c r="U986" s="90" t="s">
        <v>349</v>
      </c>
      <c r="V986" s="4" t="s">
        <v>350</v>
      </c>
      <c r="W986" s="90" t="s">
        <v>840</v>
      </c>
      <c r="X986" s="4" t="s">
        <v>1039</v>
      </c>
      <c r="Y986" s="90" t="s">
        <v>497</v>
      </c>
      <c r="Z986" s="4" t="s">
        <v>1059</v>
      </c>
      <c r="AA986" s="54" t="s">
        <v>16495</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16413</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90" t="s">
        <v>528</v>
      </c>
      <c r="O987" s="4" t="s">
        <v>153</v>
      </c>
      <c r="P987" s="90" t="s">
        <v>349</v>
      </c>
      <c r="Q987" s="4" t="s">
        <v>218</v>
      </c>
      <c r="R987" s="90" t="s">
        <v>840</v>
      </c>
      <c r="S987" s="4" t="s">
        <v>1022</v>
      </c>
      <c r="T987" s="68" t="str">
        <f t="shared" si="15"/>
        <v>4. Educación de calidad</v>
      </c>
      <c r="U987" s="90" t="s">
        <v>349</v>
      </c>
      <c r="V987" s="4" t="s">
        <v>350</v>
      </c>
      <c r="W987" s="90" t="s">
        <v>840</v>
      </c>
      <c r="X987" s="4" t="s">
        <v>1039</v>
      </c>
      <c r="Y987" s="90" t="s">
        <v>497</v>
      </c>
      <c r="Z987" s="4" t="s">
        <v>1059</v>
      </c>
      <c r="AA987" s="54" t="s">
        <v>16495</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16414</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90" t="s">
        <v>528</v>
      </c>
      <c r="O988" s="5" t="s">
        <v>153</v>
      </c>
      <c r="P988" s="90" t="s">
        <v>349</v>
      </c>
      <c r="Q988" s="5" t="s">
        <v>218</v>
      </c>
      <c r="R988" s="90">
        <v>16</v>
      </c>
      <c r="S988" s="4" t="s">
        <v>31</v>
      </c>
      <c r="T988" s="68" t="str">
        <f t="shared" si="15"/>
        <v>16. Paz, justicia e instituciones sólidas</v>
      </c>
      <c r="U988" s="90" t="s">
        <v>497</v>
      </c>
      <c r="V988" s="4" t="s">
        <v>34</v>
      </c>
      <c r="W988" s="90" t="s">
        <v>3581</v>
      </c>
      <c r="X988" s="4" t="s">
        <v>235</v>
      </c>
      <c r="Y988" s="90" t="s">
        <v>349</v>
      </c>
      <c r="Z988" s="4" t="s">
        <v>236</v>
      </c>
      <c r="AA988" s="54" t="s">
        <v>16475</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16415</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90">
        <v>3</v>
      </c>
      <c r="O989" s="4" t="s">
        <v>153</v>
      </c>
      <c r="P989" s="90">
        <v>2</v>
      </c>
      <c r="Q989" s="4" t="s">
        <v>218</v>
      </c>
      <c r="R989" s="90">
        <v>16</v>
      </c>
      <c r="S989" s="4" t="s">
        <v>31</v>
      </c>
      <c r="T989" s="68" t="str">
        <f t="shared" si="15"/>
        <v>16. Paz, justicia e instituciones sólidas</v>
      </c>
      <c r="U989" s="90" t="s">
        <v>528</v>
      </c>
      <c r="V989" s="4" t="s">
        <v>34</v>
      </c>
      <c r="W989" s="90" t="s">
        <v>4738</v>
      </c>
      <c r="X989" s="4" t="s">
        <v>37</v>
      </c>
      <c r="Y989" s="90" t="s">
        <v>528</v>
      </c>
      <c r="Z989" s="4" t="s">
        <v>252</v>
      </c>
      <c r="AA989" s="54" t="s">
        <v>16512</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16416</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90" t="s">
        <v>840</v>
      </c>
      <c r="O990" s="5" t="s">
        <v>154</v>
      </c>
      <c r="P990" s="90" t="s">
        <v>349</v>
      </c>
      <c r="Q990" s="5" t="s">
        <v>220</v>
      </c>
      <c r="R990" s="90">
        <v>5</v>
      </c>
      <c r="S990" s="4" t="s">
        <v>268</v>
      </c>
      <c r="T990" s="68" t="str">
        <f t="shared" si="15"/>
        <v xml:space="preserve">5. Igualdad de género </v>
      </c>
      <c r="U990" s="90" t="s">
        <v>497</v>
      </c>
      <c r="V990" s="4" t="s">
        <v>34</v>
      </c>
      <c r="W990" s="90" t="s">
        <v>349</v>
      </c>
      <c r="X990" s="4" t="s">
        <v>269</v>
      </c>
      <c r="Y990" s="90" t="s">
        <v>840</v>
      </c>
      <c r="Z990" s="4" t="s">
        <v>270</v>
      </c>
      <c r="AA990" s="54" t="s">
        <v>16476</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16417</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90" t="s">
        <v>840</v>
      </c>
      <c r="O991" s="4" t="s">
        <v>154</v>
      </c>
      <c r="P991" s="90" t="s">
        <v>349</v>
      </c>
      <c r="Q991" s="4" t="s">
        <v>220</v>
      </c>
      <c r="R991" s="90">
        <v>10</v>
      </c>
      <c r="S991" s="4" t="s">
        <v>286</v>
      </c>
      <c r="T991" s="68" t="str">
        <f t="shared" si="15"/>
        <v xml:space="preserve">10. Reducción de las desigualdades </v>
      </c>
      <c r="U991" s="90" t="s">
        <v>497</v>
      </c>
      <c r="V991" s="4" t="s">
        <v>34</v>
      </c>
      <c r="W991" s="90" t="s">
        <v>349</v>
      </c>
      <c r="X991" s="4" t="s">
        <v>269</v>
      </c>
      <c r="Y991" s="90" t="s">
        <v>840</v>
      </c>
      <c r="Z991" s="4" t="s">
        <v>270</v>
      </c>
      <c r="AA991" s="54" t="s">
        <v>16476</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16418</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90" t="s">
        <v>840</v>
      </c>
      <c r="O992" s="5" t="s">
        <v>154</v>
      </c>
      <c r="P992" s="90" t="s">
        <v>349</v>
      </c>
      <c r="Q992" s="5" t="s">
        <v>220</v>
      </c>
      <c r="R992" s="90">
        <v>10</v>
      </c>
      <c r="S992" s="4" t="s">
        <v>286</v>
      </c>
      <c r="T992" s="68" t="str">
        <f t="shared" si="15"/>
        <v xml:space="preserve">10. Reducción de las desigualdades </v>
      </c>
      <c r="U992" s="90" t="s">
        <v>349</v>
      </c>
      <c r="V992" s="4" t="s">
        <v>350</v>
      </c>
      <c r="W992" s="90" t="s">
        <v>351</v>
      </c>
      <c r="X992" s="4" t="s">
        <v>352</v>
      </c>
      <c r="Y992" s="90"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16419</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90" t="s">
        <v>840</v>
      </c>
      <c r="O993" s="5" t="s">
        <v>154</v>
      </c>
      <c r="P993" s="90" t="s">
        <v>497</v>
      </c>
      <c r="Q993" s="5" t="s">
        <v>219</v>
      </c>
      <c r="R993" s="90">
        <v>4</v>
      </c>
      <c r="S993" s="4" t="s">
        <v>1022</v>
      </c>
      <c r="T993" s="68" t="str">
        <f t="shared" si="15"/>
        <v>4. Educación de calidad</v>
      </c>
      <c r="U993" s="90" t="s">
        <v>349</v>
      </c>
      <c r="V993" s="4" t="s">
        <v>350</v>
      </c>
      <c r="W993" s="90" t="s">
        <v>840</v>
      </c>
      <c r="X993" s="4" t="s">
        <v>1039</v>
      </c>
      <c r="Y993" s="90" t="s">
        <v>497</v>
      </c>
      <c r="Z993" s="4" t="s">
        <v>1059</v>
      </c>
      <c r="AA993" s="54" t="s">
        <v>16495</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16422</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90" t="s">
        <v>349</v>
      </c>
      <c r="O994" s="4" t="s">
        <v>152</v>
      </c>
      <c r="P994" s="90" t="s">
        <v>349</v>
      </c>
      <c r="Q994" s="4" t="s">
        <v>214</v>
      </c>
      <c r="R994" s="90">
        <v>4</v>
      </c>
      <c r="S994" s="4" t="s">
        <v>1022</v>
      </c>
      <c r="T994" s="68" t="str">
        <f t="shared" si="15"/>
        <v>4. Educación de calidad</v>
      </c>
      <c r="U994" s="90" t="s">
        <v>349</v>
      </c>
      <c r="V994" s="4" t="s">
        <v>350</v>
      </c>
      <c r="W994" s="90" t="s">
        <v>498</v>
      </c>
      <c r="X994" s="4" t="s">
        <v>693</v>
      </c>
      <c r="Y994" s="90" t="s">
        <v>349</v>
      </c>
      <c r="Z994" s="4" t="s">
        <v>5352</v>
      </c>
      <c r="AA994" s="54" t="s">
        <v>16508</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16431</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90">
        <v>2</v>
      </c>
      <c r="O995" s="4" t="s">
        <v>152</v>
      </c>
      <c r="P995" s="90">
        <v>2</v>
      </c>
      <c r="Q995" s="4" t="s">
        <v>214</v>
      </c>
      <c r="R995" s="90">
        <v>4</v>
      </c>
      <c r="S995" s="4" t="s">
        <v>1022</v>
      </c>
      <c r="T995" s="68" t="str">
        <f t="shared" si="15"/>
        <v>4. Educación de calidad</v>
      </c>
      <c r="U995" s="90" t="s">
        <v>528</v>
      </c>
      <c r="V995" s="4" t="s">
        <v>578</v>
      </c>
      <c r="W995" s="90" t="s">
        <v>353</v>
      </c>
      <c r="X995" s="4" t="s">
        <v>14265</v>
      </c>
      <c r="Y995" s="90" t="s">
        <v>840</v>
      </c>
      <c r="Z995" s="4" t="s">
        <v>14266</v>
      </c>
      <c r="AA995" s="54" t="s">
        <v>16532</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16423</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90">
        <v>2</v>
      </c>
      <c r="O996" s="5" t="s">
        <v>152</v>
      </c>
      <c r="P996" s="90">
        <v>1</v>
      </c>
      <c r="Q996" s="5" t="s">
        <v>213</v>
      </c>
      <c r="R996" s="90">
        <v>9</v>
      </c>
      <c r="S996" s="4" t="s">
        <v>7878</v>
      </c>
      <c r="T996" s="68" t="str">
        <f t="shared" si="15"/>
        <v>9. Industria, innovación e infraestructuras</v>
      </c>
      <c r="U996" s="90" t="s">
        <v>528</v>
      </c>
      <c r="V996" s="4" t="s">
        <v>578</v>
      </c>
      <c r="W996" s="90" t="s">
        <v>353</v>
      </c>
      <c r="X996" s="4" t="s">
        <v>14265</v>
      </c>
      <c r="Y996" s="90" t="s">
        <v>840</v>
      </c>
      <c r="Z996" s="4" t="s">
        <v>14266</v>
      </c>
      <c r="AA996" s="54" t="s">
        <v>16532</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16424</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90" t="s">
        <v>349</v>
      </c>
      <c r="O997" s="4" t="s">
        <v>152</v>
      </c>
      <c r="P997" s="90" t="s">
        <v>349</v>
      </c>
      <c r="Q997" s="4" t="s">
        <v>214</v>
      </c>
      <c r="R997" s="90" t="s">
        <v>840</v>
      </c>
      <c r="S997" s="4" t="s">
        <v>1022</v>
      </c>
      <c r="T997" s="68" t="str">
        <f t="shared" si="15"/>
        <v>4. Educación de calidad</v>
      </c>
      <c r="U997" s="90" t="s">
        <v>349</v>
      </c>
      <c r="V997" s="4" t="s">
        <v>350</v>
      </c>
      <c r="W997" s="90" t="s">
        <v>498</v>
      </c>
      <c r="X997" s="4" t="s">
        <v>693</v>
      </c>
      <c r="Y997" s="90" t="s">
        <v>349</v>
      </c>
      <c r="Z997" s="4" t="s">
        <v>5352</v>
      </c>
      <c r="AA997" s="54" t="s">
        <v>16508</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16425</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90" t="s">
        <v>498</v>
      </c>
      <c r="O998" s="5" t="s">
        <v>155</v>
      </c>
      <c r="P998" s="90" t="s">
        <v>497</v>
      </c>
      <c r="Q998" s="5" t="s">
        <v>221</v>
      </c>
      <c r="R998" s="90">
        <v>16</v>
      </c>
      <c r="S998" s="4" t="s">
        <v>31</v>
      </c>
      <c r="T998" s="68" t="str">
        <f t="shared" si="15"/>
        <v>16. Paz, justicia e instituciones sólidas</v>
      </c>
      <c r="U998" s="90" t="s">
        <v>497</v>
      </c>
      <c r="V998" s="4" t="s">
        <v>34</v>
      </c>
      <c r="W998" s="90" t="s">
        <v>3581</v>
      </c>
      <c r="X998" s="4" t="s">
        <v>235</v>
      </c>
      <c r="Y998" s="90" t="s">
        <v>349</v>
      </c>
      <c r="Z998" s="4" t="s">
        <v>236</v>
      </c>
      <c r="AA998" s="54" t="s">
        <v>16475</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16426</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90">
        <v>3</v>
      </c>
      <c r="O999" s="4" t="s">
        <v>153</v>
      </c>
      <c r="P999" s="90">
        <v>2</v>
      </c>
      <c r="Q999" s="4" t="s">
        <v>218</v>
      </c>
      <c r="R999" s="90">
        <v>16</v>
      </c>
      <c r="S999" s="4" t="s">
        <v>31</v>
      </c>
      <c r="T999" s="68" t="str">
        <f t="shared" si="15"/>
        <v>16. Paz, justicia e instituciones sólidas</v>
      </c>
      <c r="U999" s="90" t="s">
        <v>528</v>
      </c>
      <c r="V999" s="4" t="s">
        <v>34</v>
      </c>
      <c r="W999" s="90" t="s">
        <v>4738</v>
      </c>
      <c r="X999" s="4" t="s">
        <v>37</v>
      </c>
      <c r="Y999" s="90" t="s">
        <v>528</v>
      </c>
      <c r="Z999" s="4" t="s">
        <v>252</v>
      </c>
      <c r="AA999" s="54" t="s">
        <v>16512</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16427</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90" t="s">
        <v>349</v>
      </c>
      <c r="O1000" s="5" t="s">
        <v>152</v>
      </c>
      <c r="P1000" s="90" t="s">
        <v>349</v>
      </c>
      <c r="Q1000" s="5" t="s">
        <v>214</v>
      </c>
      <c r="R1000" s="90">
        <v>5</v>
      </c>
      <c r="S1000" s="4" t="s">
        <v>268</v>
      </c>
      <c r="T1000" s="68" t="str">
        <f t="shared" si="15"/>
        <v xml:space="preserve">5. Igualdad de género </v>
      </c>
      <c r="U1000" s="90" t="s">
        <v>497</v>
      </c>
      <c r="V1000" s="4" t="s">
        <v>34</v>
      </c>
      <c r="W1000" s="90" t="s">
        <v>349</v>
      </c>
      <c r="X1000" s="4" t="s">
        <v>269</v>
      </c>
      <c r="Y1000" s="90" t="s">
        <v>840</v>
      </c>
      <c r="Z1000" s="4" t="s">
        <v>270</v>
      </c>
      <c r="AA1000" s="54" t="s">
        <v>16476</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16428</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90" t="s">
        <v>349</v>
      </c>
      <c r="O1001" s="4" t="s">
        <v>152</v>
      </c>
      <c r="P1001" s="90" t="s">
        <v>349</v>
      </c>
      <c r="Q1001" s="4" t="s">
        <v>214</v>
      </c>
      <c r="R1001" s="90">
        <v>10</v>
      </c>
      <c r="S1001" s="4" t="s">
        <v>286</v>
      </c>
      <c r="T1001" s="68" t="str">
        <f t="shared" si="15"/>
        <v xml:space="preserve">10. Reducción de las desigualdades </v>
      </c>
      <c r="U1001" s="90" t="s">
        <v>497</v>
      </c>
      <c r="V1001" s="4" t="s">
        <v>34</v>
      </c>
      <c r="W1001" s="90" t="s">
        <v>349</v>
      </c>
      <c r="X1001" s="4" t="s">
        <v>269</v>
      </c>
      <c r="Y1001" s="90" t="s">
        <v>840</v>
      </c>
      <c r="Z1001" s="4" t="s">
        <v>270</v>
      </c>
      <c r="AA1001" s="54" t="s">
        <v>16476</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16429</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90" t="s">
        <v>349</v>
      </c>
      <c r="O1002" s="5" t="s">
        <v>152</v>
      </c>
      <c r="P1002" s="90" t="s">
        <v>349</v>
      </c>
      <c r="Q1002" s="5" t="s">
        <v>214</v>
      </c>
      <c r="R1002" s="90">
        <v>10</v>
      </c>
      <c r="S1002" s="4" t="s">
        <v>286</v>
      </c>
      <c r="T1002" s="68" t="str">
        <f t="shared" si="15"/>
        <v xml:space="preserve">10. Reducción de las desigualdades </v>
      </c>
      <c r="U1002" s="90" t="s">
        <v>349</v>
      </c>
      <c r="V1002" s="4" t="s">
        <v>350</v>
      </c>
      <c r="W1002" s="90" t="s">
        <v>351</v>
      </c>
      <c r="X1002" s="4" t="s">
        <v>352</v>
      </c>
      <c r="Y1002" s="90"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16430</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90" t="s">
        <v>349</v>
      </c>
      <c r="O1003" s="5" t="s">
        <v>152</v>
      </c>
      <c r="P1003" s="90" t="s">
        <v>349</v>
      </c>
      <c r="Q1003" s="5" t="s">
        <v>214</v>
      </c>
      <c r="R1003" s="90">
        <v>4</v>
      </c>
      <c r="S1003" s="4" t="s">
        <v>1022</v>
      </c>
      <c r="T1003" s="68" t="str">
        <f t="shared" si="15"/>
        <v>4. Educación de calidad</v>
      </c>
      <c r="U1003" s="90" t="s">
        <v>349</v>
      </c>
      <c r="V1003" s="4" t="s">
        <v>350</v>
      </c>
      <c r="W1003" s="90" t="s">
        <v>498</v>
      </c>
      <c r="X1003" s="4" t="s">
        <v>693</v>
      </c>
      <c r="Y1003" s="90" t="s">
        <v>349</v>
      </c>
      <c r="Z1003" s="4" t="s">
        <v>5352</v>
      </c>
      <c r="AA1003" s="54" t="s">
        <v>16508</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16432</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90">
        <v>1</v>
      </c>
      <c r="O1004" s="4" t="s">
        <v>130</v>
      </c>
      <c r="P1004" s="90">
        <v>1</v>
      </c>
      <c r="Q1004" s="4" t="s">
        <v>156</v>
      </c>
      <c r="R1004" s="90">
        <v>16</v>
      </c>
      <c r="S1004" s="4" t="s">
        <v>31</v>
      </c>
      <c r="T1004" s="68" t="str">
        <f t="shared" si="15"/>
        <v>16. Paz, justicia e instituciones sólidas</v>
      </c>
      <c r="U1004" s="90" t="s">
        <v>349</v>
      </c>
      <c r="V1004" s="4" t="s">
        <v>350</v>
      </c>
      <c r="W1004" s="90" t="s">
        <v>498</v>
      </c>
      <c r="X1004" s="4" t="s">
        <v>693</v>
      </c>
      <c r="Y1004" s="90" t="s">
        <v>497</v>
      </c>
      <c r="Z1004" s="4" t="s">
        <v>1023</v>
      </c>
      <c r="AA1004" s="54" t="s">
        <v>16492</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16441</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90" t="s">
        <v>497</v>
      </c>
      <c r="O1005" s="5" t="s">
        <v>130</v>
      </c>
      <c r="P1005" s="90" t="s">
        <v>497</v>
      </c>
      <c r="Q1005" s="5" t="s">
        <v>156</v>
      </c>
      <c r="R1005" s="90">
        <v>4</v>
      </c>
      <c r="S1005" s="4" t="s">
        <v>1022</v>
      </c>
      <c r="T1005" s="68" t="str">
        <f t="shared" si="15"/>
        <v>4. Educación de calidad</v>
      </c>
      <c r="U1005" s="90" t="s">
        <v>349</v>
      </c>
      <c r="V1005" s="4" t="s">
        <v>350</v>
      </c>
      <c r="W1005" s="90" t="s">
        <v>498</v>
      </c>
      <c r="X1005" s="4" t="s">
        <v>693</v>
      </c>
      <c r="Y1005" s="90" t="s">
        <v>497</v>
      </c>
      <c r="Z1005" s="4" t="s">
        <v>1023</v>
      </c>
      <c r="AA1005" s="54" t="s">
        <v>16492</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16442</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90">
        <v>1</v>
      </c>
      <c r="O1006" s="4" t="s">
        <v>130</v>
      </c>
      <c r="P1006" s="90">
        <v>1</v>
      </c>
      <c r="Q1006" s="4" t="s">
        <v>156</v>
      </c>
      <c r="R1006" s="90">
        <v>4</v>
      </c>
      <c r="S1006" s="4" t="s">
        <v>1022</v>
      </c>
      <c r="T1006" s="68" t="str">
        <f t="shared" si="15"/>
        <v>4. Educación de calidad</v>
      </c>
      <c r="U1006" s="90" t="s">
        <v>349</v>
      </c>
      <c r="V1006" s="4" t="s">
        <v>350</v>
      </c>
      <c r="W1006" s="90" t="s">
        <v>498</v>
      </c>
      <c r="X1006" s="4" t="s">
        <v>693</v>
      </c>
      <c r="Y1006" s="90" t="s">
        <v>497</v>
      </c>
      <c r="Z1006" s="4" t="s">
        <v>1023</v>
      </c>
      <c r="AA1006" s="54" t="s">
        <v>16492</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16443</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90">
        <v>1</v>
      </c>
      <c r="O1007" s="5" t="s">
        <v>130</v>
      </c>
      <c r="P1007" s="90">
        <v>2</v>
      </c>
      <c r="Q1007" s="5" t="s">
        <v>157</v>
      </c>
      <c r="R1007" s="90">
        <v>4</v>
      </c>
      <c r="S1007" s="4" t="s">
        <v>1022</v>
      </c>
      <c r="T1007" s="68" t="str">
        <f t="shared" si="15"/>
        <v>4. Educación de calidad</v>
      </c>
      <c r="U1007" s="90" t="s">
        <v>349</v>
      </c>
      <c r="V1007" s="4" t="s">
        <v>350</v>
      </c>
      <c r="W1007" s="90" t="s">
        <v>498</v>
      </c>
      <c r="X1007" s="4" t="s">
        <v>693</v>
      </c>
      <c r="Y1007" s="90" t="s">
        <v>497</v>
      </c>
      <c r="Z1007" s="4" t="s">
        <v>1023</v>
      </c>
      <c r="AA1007" s="54" t="s">
        <v>16492</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16551</v>
      </c>
      <c r="B1008" s="3" t="s">
        <v>14928</v>
      </c>
      <c r="C1008" s="4" t="s">
        <v>14929</v>
      </c>
      <c r="D1008" s="4" t="s">
        <v>14930</v>
      </c>
      <c r="E1008" s="4" t="s">
        <v>14931</v>
      </c>
      <c r="F1008" s="4" t="s">
        <v>14932</v>
      </c>
      <c r="G1008" s="4" t="s">
        <v>14933</v>
      </c>
      <c r="H1008" s="3" t="s">
        <v>1243</v>
      </c>
      <c r="I1008" s="4" t="s">
        <v>1244</v>
      </c>
      <c r="J1008" s="4" t="s">
        <v>16547</v>
      </c>
      <c r="K1008" s="5" t="s">
        <v>16552</v>
      </c>
      <c r="L1008" s="6">
        <v>5</v>
      </c>
      <c r="M1008" s="5" t="s">
        <v>128</v>
      </c>
      <c r="N1008" s="90" t="s">
        <v>528</v>
      </c>
      <c r="O1008" s="5" t="s">
        <v>150</v>
      </c>
      <c r="P1008" s="90" t="s">
        <v>528</v>
      </c>
      <c r="Q1008" s="5" t="s">
        <v>210</v>
      </c>
      <c r="R1008" s="90">
        <v>16</v>
      </c>
      <c r="S1008" s="4" t="s">
        <v>31</v>
      </c>
      <c r="T1008" s="68" t="str">
        <f t="shared" si="15"/>
        <v>16. Paz, justicia e instituciones sólidas</v>
      </c>
      <c r="U1008" s="90">
        <v>3</v>
      </c>
      <c r="V1008" s="4" t="s">
        <v>578</v>
      </c>
      <c r="W1008" s="90">
        <v>4</v>
      </c>
      <c r="X1008" s="4" t="s">
        <v>6115</v>
      </c>
      <c r="Y1008" s="90">
        <v>3</v>
      </c>
      <c r="Z1008" s="4" t="s">
        <v>6116</v>
      </c>
      <c r="AA1008" s="54" t="s">
        <v>16510</v>
      </c>
      <c r="AB1008" s="3" t="s">
        <v>1448</v>
      </c>
      <c r="AC1008" s="4" t="s">
        <v>1449</v>
      </c>
      <c r="AD1008" s="4" t="s">
        <v>16547</v>
      </c>
      <c r="AE1008" s="4" t="s">
        <v>16547</v>
      </c>
      <c r="AF1008" s="4" t="s">
        <v>16547</v>
      </c>
      <c r="AG1008" s="4" t="s">
        <v>16547</v>
      </c>
      <c r="AH1008" s="8" t="s">
        <v>16547</v>
      </c>
      <c r="AI1008" s="4" t="s">
        <v>16547</v>
      </c>
      <c r="AJ1008" s="4" t="s">
        <v>16547</v>
      </c>
      <c r="AK1008" s="4" t="s">
        <v>16547</v>
      </c>
      <c r="AL1008" s="4" t="s">
        <v>16547</v>
      </c>
      <c r="AM1008" s="9" t="s">
        <v>16547</v>
      </c>
      <c r="AN1008" s="9" t="s">
        <v>16547</v>
      </c>
      <c r="AO1008" s="9" t="s">
        <v>16547</v>
      </c>
      <c r="AP1008" s="9" t="s">
        <v>16547</v>
      </c>
      <c r="AQ1008" s="3" t="s">
        <v>16547</v>
      </c>
      <c r="AR1008" s="5" t="s">
        <v>16547</v>
      </c>
      <c r="AS1008" s="5" t="s">
        <v>16547</v>
      </c>
      <c r="AT1008" s="4" t="s">
        <v>16547</v>
      </c>
      <c r="AU1008" s="4" t="s">
        <v>16547</v>
      </c>
      <c r="AV1008" s="4" t="s">
        <v>16547</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16433</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90" t="s">
        <v>497</v>
      </c>
      <c r="O1009" s="5" t="s">
        <v>130</v>
      </c>
      <c r="P1009" s="90" t="s">
        <v>497</v>
      </c>
      <c r="Q1009" s="5" t="s">
        <v>156</v>
      </c>
      <c r="R1009" s="90">
        <v>16</v>
      </c>
      <c r="S1009" s="4" t="s">
        <v>31</v>
      </c>
      <c r="T1009" s="68" t="str">
        <f t="shared" si="15"/>
        <v>16. Paz, justicia e instituciones sólidas</v>
      </c>
      <c r="U1009" s="90" t="s">
        <v>497</v>
      </c>
      <c r="V1009" s="4" t="s">
        <v>34</v>
      </c>
      <c r="W1009" s="90" t="s">
        <v>3581</v>
      </c>
      <c r="X1009" s="4" t="s">
        <v>235</v>
      </c>
      <c r="Y1009" s="90" t="s">
        <v>349</v>
      </c>
      <c r="Z1009" s="4" t="s">
        <v>236</v>
      </c>
      <c r="AA1009" s="54" t="s">
        <v>16475</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16434</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90" t="s">
        <v>497</v>
      </c>
      <c r="O1010" s="4" t="s">
        <v>130</v>
      </c>
      <c r="P1010" s="90" t="s">
        <v>497</v>
      </c>
      <c r="Q1010" s="4" t="s">
        <v>156</v>
      </c>
      <c r="R1010" s="90">
        <v>16</v>
      </c>
      <c r="S1010" s="4" t="s">
        <v>31</v>
      </c>
      <c r="T1010" s="68" t="str">
        <f t="shared" si="15"/>
        <v>16. Paz, justicia e instituciones sólidas</v>
      </c>
      <c r="U1010" s="90" t="s">
        <v>528</v>
      </c>
      <c r="V1010" s="4" t="s">
        <v>34</v>
      </c>
      <c r="W1010" s="90" t="s">
        <v>4738</v>
      </c>
      <c r="X1010" s="4" t="s">
        <v>37</v>
      </c>
      <c r="Y1010" s="90" t="s">
        <v>528</v>
      </c>
      <c r="Z1010" s="4" t="s">
        <v>252</v>
      </c>
      <c r="AA1010" s="54" t="s">
        <v>16512</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16435</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90">
        <v>5</v>
      </c>
      <c r="O1011" s="4" t="s">
        <v>134</v>
      </c>
      <c r="P1011" s="90">
        <v>0</v>
      </c>
      <c r="Q1011" s="4" t="s">
        <v>134</v>
      </c>
      <c r="R1011" s="90">
        <v>5</v>
      </c>
      <c r="S1011" s="4" t="s">
        <v>268</v>
      </c>
      <c r="T1011" s="68" t="str">
        <f t="shared" si="15"/>
        <v xml:space="preserve">5. Igualdad de género </v>
      </c>
      <c r="U1011" s="90" t="s">
        <v>497</v>
      </c>
      <c r="V1011" s="4" t="s">
        <v>34</v>
      </c>
      <c r="W1011" s="90" t="s">
        <v>349</v>
      </c>
      <c r="X1011" s="4" t="s">
        <v>269</v>
      </c>
      <c r="Y1011" s="90" t="s">
        <v>840</v>
      </c>
      <c r="Z1011" s="4" t="s">
        <v>270</v>
      </c>
      <c r="AA1011" s="54" t="s">
        <v>16476</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16436</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90">
        <v>6</v>
      </c>
      <c r="O1012" s="5" t="s">
        <v>135</v>
      </c>
      <c r="P1012" s="90">
        <v>0</v>
      </c>
      <c r="Q1012" s="5" t="s">
        <v>135</v>
      </c>
      <c r="R1012" s="90">
        <v>10</v>
      </c>
      <c r="S1012" s="4" t="s">
        <v>286</v>
      </c>
      <c r="T1012" s="68" t="str">
        <f t="shared" si="15"/>
        <v xml:space="preserve">10. Reducción de las desigualdades </v>
      </c>
      <c r="U1012" s="90" t="s">
        <v>497</v>
      </c>
      <c r="V1012" s="4" t="s">
        <v>34</v>
      </c>
      <c r="W1012" s="90" t="s">
        <v>349</v>
      </c>
      <c r="X1012" s="4" t="s">
        <v>269</v>
      </c>
      <c r="Y1012" s="90" t="s">
        <v>840</v>
      </c>
      <c r="Z1012" s="4" t="s">
        <v>270</v>
      </c>
      <c r="AA1012" s="54" t="s">
        <v>16476</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16437</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90">
        <v>6</v>
      </c>
      <c r="O1013" s="5" t="s">
        <v>135</v>
      </c>
      <c r="P1013" s="90" t="s">
        <v>497</v>
      </c>
      <c r="Q1013" s="5" t="s">
        <v>167</v>
      </c>
      <c r="R1013" s="90">
        <v>10</v>
      </c>
      <c r="S1013" s="4" t="s">
        <v>286</v>
      </c>
      <c r="T1013" s="68" t="str">
        <f t="shared" si="15"/>
        <v xml:space="preserve">10. Reducción de las desigualdades </v>
      </c>
      <c r="U1013" s="90" t="s">
        <v>349</v>
      </c>
      <c r="V1013" s="4" t="s">
        <v>350</v>
      </c>
      <c r="W1013" s="90" t="s">
        <v>351</v>
      </c>
      <c r="X1013" s="4" t="s">
        <v>352</v>
      </c>
      <c r="Y1013" s="90"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16438</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90">
        <v>1</v>
      </c>
      <c r="O1014" s="4" t="s">
        <v>130</v>
      </c>
      <c r="P1014" s="90">
        <v>2</v>
      </c>
      <c r="Q1014" s="4" t="s">
        <v>157</v>
      </c>
      <c r="R1014" s="90">
        <v>4</v>
      </c>
      <c r="S1014" s="4" t="s">
        <v>1022</v>
      </c>
      <c r="T1014" s="68" t="str">
        <f t="shared" si="15"/>
        <v>4. Educación de calidad</v>
      </c>
      <c r="U1014" s="90" t="s">
        <v>349</v>
      </c>
      <c r="V1014" s="4" t="s">
        <v>350</v>
      </c>
      <c r="W1014" s="90" t="s">
        <v>498</v>
      </c>
      <c r="X1014" s="4" t="s">
        <v>693</v>
      </c>
      <c r="Y1014" s="90" t="s">
        <v>497</v>
      </c>
      <c r="Z1014" s="4" t="s">
        <v>1023</v>
      </c>
      <c r="AA1014" s="54" t="s">
        <v>16492</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16439</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90">
        <v>1</v>
      </c>
      <c r="O1015" s="5" t="s">
        <v>130</v>
      </c>
      <c r="P1015" s="90">
        <v>1</v>
      </c>
      <c r="Q1015" s="5" t="s">
        <v>156</v>
      </c>
      <c r="R1015" s="90">
        <v>4</v>
      </c>
      <c r="S1015" s="4" t="s">
        <v>1022</v>
      </c>
      <c r="T1015" s="68" t="str">
        <f t="shared" si="15"/>
        <v>4. Educación de calidad</v>
      </c>
      <c r="U1015" s="90" t="s">
        <v>349</v>
      </c>
      <c r="V1015" s="4" t="s">
        <v>350</v>
      </c>
      <c r="W1015" s="90" t="s">
        <v>498</v>
      </c>
      <c r="X1015" s="4" t="s">
        <v>693</v>
      </c>
      <c r="Y1015" s="90" t="s">
        <v>497</v>
      </c>
      <c r="Z1015" s="4" t="s">
        <v>1023</v>
      </c>
      <c r="AA1015" s="54" t="s">
        <v>16492</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16440</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90">
        <v>2</v>
      </c>
      <c r="O1016" s="4" t="s">
        <v>131</v>
      </c>
      <c r="P1016" s="90">
        <v>3</v>
      </c>
      <c r="Q1016" s="4" t="s">
        <v>163</v>
      </c>
      <c r="R1016" s="90">
        <v>4</v>
      </c>
      <c r="S1016" s="4" t="s">
        <v>1022</v>
      </c>
      <c r="T1016" s="68" t="str">
        <f t="shared" si="15"/>
        <v>4. Educación de calidad</v>
      </c>
      <c r="U1016" s="90" t="s">
        <v>349</v>
      </c>
      <c r="V1016" s="4" t="s">
        <v>350</v>
      </c>
      <c r="W1016" s="90" t="s">
        <v>498</v>
      </c>
      <c r="X1016" s="4" t="s">
        <v>693</v>
      </c>
      <c r="Y1016" s="90"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16444</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90">
        <v>5</v>
      </c>
      <c r="O1017" s="4" t="s">
        <v>134</v>
      </c>
      <c r="P1017" s="90">
        <v>0</v>
      </c>
      <c r="Q1017" s="4" t="s">
        <v>134</v>
      </c>
      <c r="R1017" s="90">
        <v>5</v>
      </c>
      <c r="S1017" s="4" t="s">
        <v>268</v>
      </c>
      <c r="T1017" s="68" t="str">
        <f t="shared" si="15"/>
        <v xml:space="preserve">5. Igualdad de género </v>
      </c>
      <c r="U1017" s="90" t="s">
        <v>497</v>
      </c>
      <c r="V1017" s="4" t="s">
        <v>34</v>
      </c>
      <c r="W1017" s="90" t="s">
        <v>349</v>
      </c>
      <c r="X1017" s="4" t="s">
        <v>269</v>
      </c>
      <c r="Y1017" s="90" t="s">
        <v>349</v>
      </c>
      <c r="Z1017" s="4" t="s">
        <v>3891</v>
      </c>
      <c r="AA1017" s="54" t="s">
        <v>16505</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16453</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90" t="s">
        <v>498</v>
      </c>
      <c r="O1018" s="5" t="s">
        <v>134</v>
      </c>
      <c r="P1018" s="90" t="s">
        <v>872</v>
      </c>
      <c r="Q1018" s="5" t="s">
        <v>134</v>
      </c>
      <c r="R1018" s="90">
        <v>5</v>
      </c>
      <c r="S1018" s="4" t="s">
        <v>268</v>
      </c>
      <c r="T1018" s="68" t="str">
        <f t="shared" si="15"/>
        <v xml:space="preserve">5. Igualdad de género </v>
      </c>
      <c r="U1018" s="90" t="s">
        <v>528</v>
      </c>
      <c r="V1018" s="4" t="s">
        <v>34</v>
      </c>
      <c r="W1018" s="90" t="s">
        <v>4738</v>
      </c>
      <c r="X1018" s="4" t="s">
        <v>37</v>
      </c>
      <c r="Y1018" s="90" t="s">
        <v>528</v>
      </c>
      <c r="Z1018" s="4" t="s">
        <v>252</v>
      </c>
      <c r="AA1018" s="54" t="s">
        <v>16512</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16454</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90">
        <v>6</v>
      </c>
      <c r="O1019" s="4" t="s">
        <v>135</v>
      </c>
      <c r="P1019" s="90" t="s">
        <v>497</v>
      </c>
      <c r="Q1019" s="4" t="s">
        <v>167</v>
      </c>
      <c r="R1019" s="90">
        <v>10</v>
      </c>
      <c r="S1019" s="4" t="s">
        <v>286</v>
      </c>
      <c r="T1019" s="68" t="str">
        <f t="shared" si="15"/>
        <v xml:space="preserve">10. Reducción de las desigualdades </v>
      </c>
      <c r="U1019" s="90" t="s">
        <v>349</v>
      </c>
      <c r="V1019" s="4" t="s">
        <v>350</v>
      </c>
      <c r="W1019" s="90" t="s">
        <v>351</v>
      </c>
      <c r="X1019" s="4" t="s">
        <v>352</v>
      </c>
      <c r="Y1019" s="90"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16455</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90">
        <v>6</v>
      </c>
      <c r="O1020" s="4" t="s">
        <v>135</v>
      </c>
      <c r="P1020" s="90">
        <v>0</v>
      </c>
      <c r="Q1020" s="4" t="s">
        <v>135</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16476</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16456</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90">
        <v>5</v>
      </c>
      <c r="O1021" s="5" t="s">
        <v>134</v>
      </c>
      <c r="P1021" s="90">
        <v>0</v>
      </c>
      <c r="Q1021" s="5" t="s">
        <v>134</v>
      </c>
      <c r="R1021" s="90">
        <v>5</v>
      </c>
      <c r="S1021" s="4" t="s">
        <v>268</v>
      </c>
      <c r="T1021" s="68" t="str">
        <f t="shared" si="15"/>
        <v xml:space="preserve">5. Igualdad de género </v>
      </c>
      <c r="U1021" s="90" t="s">
        <v>497</v>
      </c>
      <c r="V1021" s="4" t="s">
        <v>34</v>
      </c>
      <c r="W1021" s="90" t="s">
        <v>349</v>
      </c>
      <c r="X1021" s="4" t="s">
        <v>269</v>
      </c>
      <c r="Y1021" s="90" t="s">
        <v>840</v>
      </c>
      <c r="Z1021" s="4" t="s">
        <v>270</v>
      </c>
      <c r="AA1021" s="54" t="s">
        <v>16476</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16559</v>
      </c>
      <c r="B1022" s="3" t="s">
        <v>15095</v>
      </c>
      <c r="C1022" s="4" t="s">
        <v>15096</v>
      </c>
      <c r="D1022" s="4" t="s">
        <v>15097</v>
      </c>
      <c r="E1022" s="4" t="s">
        <v>15098</v>
      </c>
      <c r="F1022" s="4" t="s">
        <v>15099</v>
      </c>
      <c r="G1022" s="4" t="s">
        <v>15100</v>
      </c>
      <c r="H1022" s="3" t="s">
        <v>16560</v>
      </c>
      <c r="I1022" s="4" t="s">
        <v>16561</v>
      </c>
      <c r="J1022" s="4" t="s">
        <v>16547</v>
      </c>
      <c r="K1022" s="5" t="s">
        <v>16562</v>
      </c>
      <c r="L1022" s="6">
        <v>1</v>
      </c>
      <c r="M1022" s="5" t="s">
        <v>125</v>
      </c>
      <c r="N1022" s="90">
        <v>5</v>
      </c>
      <c r="O1022" s="5" t="s">
        <v>16563</v>
      </c>
      <c r="P1022" s="90">
        <v>0</v>
      </c>
      <c r="Q1022" s="5" t="s">
        <v>16563</v>
      </c>
      <c r="R1022" s="90" t="s">
        <v>16564</v>
      </c>
      <c r="S1022" s="4" t="s">
        <v>16565</v>
      </c>
      <c r="T1022" s="68" t="str">
        <f t="shared" si="15"/>
        <v xml:space="preserve">05. Igualda de Género </v>
      </c>
      <c r="U1022" s="90">
        <v>2</v>
      </c>
      <c r="V1022" s="4" t="s">
        <v>350</v>
      </c>
      <c r="W1022" s="90" t="s">
        <v>351</v>
      </c>
      <c r="X1022" s="4" t="s">
        <v>352</v>
      </c>
      <c r="Y1022" s="90" t="s">
        <v>4738</v>
      </c>
      <c r="Z1022" s="4" t="s">
        <v>16566</v>
      </c>
      <c r="AA1022" s="54" t="s">
        <v>16500</v>
      </c>
      <c r="AB1022" s="3" t="s">
        <v>15282</v>
      </c>
      <c r="AC1022" s="4" t="s">
        <v>16567</v>
      </c>
      <c r="AD1022" s="4" t="s">
        <v>16547</v>
      </c>
      <c r="AE1022" s="4" t="s">
        <v>16547</v>
      </c>
      <c r="AF1022" s="4" t="s">
        <v>16547</v>
      </c>
      <c r="AG1022" s="4" t="s">
        <v>16547</v>
      </c>
      <c r="AH1022" s="8" t="s">
        <v>16547</v>
      </c>
      <c r="AI1022" s="4" t="s">
        <v>16547</v>
      </c>
      <c r="AJ1022" s="4" t="s">
        <v>16547</v>
      </c>
      <c r="AK1022" s="4" t="s">
        <v>16547</v>
      </c>
      <c r="AL1022" s="4" t="s">
        <v>16547</v>
      </c>
      <c r="AM1022" s="9" t="s">
        <v>16547</v>
      </c>
      <c r="AN1022" s="9" t="s">
        <v>16547</v>
      </c>
      <c r="AO1022" s="9" t="s">
        <v>16547</v>
      </c>
      <c r="AP1022" s="9" t="s">
        <v>16547</v>
      </c>
      <c r="AQ1022" s="3" t="s">
        <v>16547</v>
      </c>
      <c r="AR1022" s="5" t="s">
        <v>16547</v>
      </c>
      <c r="AS1022" s="5" t="s">
        <v>16547</v>
      </c>
      <c r="AT1022" s="4" t="s">
        <v>16547</v>
      </c>
      <c r="AU1022" s="4" t="s">
        <v>16547</v>
      </c>
      <c r="AV1022" s="4" t="s">
        <v>16547</v>
      </c>
      <c r="AW1022" s="4" t="s">
        <v>16547</v>
      </c>
      <c r="AX1022" s="4" t="s">
        <v>16547</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16445</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90">
        <v>5</v>
      </c>
      <c r="O1023" s="5" t="s">
        <v>134</v>
      </c>
      <c r="P1023" s="90">
        <v>0</v>
      </c>
      <c r="Q1023" s="5" t="s">
        <v>134</v>
      </c>
      <c r="R1023" s="90">
        <v>5</v>
      </c>
      <c r="S1023" s="4" t="s">
        <v>268</v>
      </c>
      <c r="T1023" s="68" t="str">
        <f t="shared" si="15"/>
        <v xml:space="preserve">5. Igualdad de género </v>
      </c>
      <c r="U1023" s="90" t="s">
        <v>497</v>
      </c>
      <c r="V1023" s="4" t="s">
        <v>34</v>
      </c>
      <c r="W1023" s="90" t="s">
        <v>349</v>
      </c>
      <c r="X1023" s="4" t="s">
        <v>269</v>
      </c>
      <c r="Y1023" s="90" t="s">
        <v>840</v>
      </c>
      <c r="Z1023" s="4" t="s">
        <v>270</v>
      </c>
      <c r="AA1023" s="54" t="s">
        <v>16476</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16446</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90">
        <v>6</v>
      </c>
      <c r="O1024" s="4" t="s">
        <v>135</v>
      </c>
      <c r="P1024" s="90">
        <v>0</v>
      </c>
      <c r="Q1024" s="4" t="s">
        <v>135</v>
      </c>
      <c r="R1024" s="90">
        <v>5</v>
      </c>
      <c r="S1024" s="4" t="s">
        <v>268</v>
      </c>
      <c r="T1024" s="68" t="str">
        <f t="shared" si="15"/>
        <v xml:space="preserve">5. Igualdad de género </v>
      </c>
      <c r="U1024" s="90" t="s">
        <v>497</v>
      </c>
      <c r="V1024" s="4" t="s">
        <v>34</v>
      </c>
      <c r="W1024" s="90" t="s">
        <v>349</v>
      </c>
      <c r="X1024" s="4" t="s">
        <v>269</v>
      </c>
      <c r="Y1024" s="90" t="s">
        <v>840</v>
      </c>
      <c r="Z1024" s="4" t="s">
        <v>270</v>
      </c>
      <c r="AA1024" s="54" t="s">
        <v>16476</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16447</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90">
        <v>5</v>
      </c>
      <c r="O1025" s="5" t="s">
        <v>134</v>
      </c>
      <c r="P1025" s="90">
        <v>0</v>
      </c>
      <c r="Q1025" s="5" t="s">
        <v>134</v>
      </c>
      <c r="R1025" s="90">
        <v>5</v>
      </c>
      <c r="S1025" s="4" t="s">
        <v>268</v>
      </c>
      <c r="T1025" s="68" t="str">
        <f t="shared" si="15"/>
        <v xml:space="preserve">5. Igualdad de género </v>
      </c>
      <c r="U1025" s="90" t="s">
        <v>497</v>
      </c>
      <c r="V1025" s="4" t="s">
        <v>34</v>
      </c>
      <c r="W1025" s="90" t="s">
        <v>349</v>
      </c>
      <c r="X1025" s="4" t="s">
        <v>269</v>
      </c>
      <c r="Y1025" s="90" t="s">
        <v>840</v>
      </c>
      <c r="Z1025" s="4" t="s">
        <v>270</v>
      </c>
      <c r="AA1025" s="54" t="s">
        <v>16476</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16448</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90">
        <v>5</v>
      </c>
      <c r="O1026" s="4" t="s">
        <v>134</v>
      </c>
      <c r="P1026" s="90">
        <v>0</v>
      </c>
      <c r="Q1026" s="4" t="s">
        <v>134</v>
      </c>
      <c r="R1026" s="90">
        <v>16</v>
      </c>
      <c r="S1026" s="4" t="s">
        <v>31</v>
      </c>
      <c r="T1026" s="68" t="str">
        <f t="shared" si="15"/>
        <v>16. Paz, justicia e instituciones sólidas</v>
      </c>
      <c r="U1026" s="90" t="s">
        <v>497</v>
      </c>
      <c r="V1026" s="4" t="s">
        <v>34</v>
      </c>
      <c r="W1026" s="90" t="s">
        <v>349</v>
      </c>
      <c r="X1026" s="4" t="s">
        <v>269</v>
      </c>
      <c r="Y1026" s="90" t="s">
        <v>840</v>
      </c>
      <c r="Z1026" s="4" t="s">
        <v>270</v>
      </c>
      <c r="AA1026" s="54" t="s">
        <v>16476</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16449</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90" t="s">
        <v>498</v>
      </c>
      <c r="O1027" s="5" t="s">
        <v>134</v>
      </c>
      <c r="P1027" s="90" t="s">
        <v>872</v>
      </c>
      <c r="Q1027" s="5" t="s">
        <v>134</v>
      </c>
      <c r="R1027" s="90">
        <v>16</v>
      </c>
      <c r="S1027" s="4" t="s">
        <v>31</v>
      </c>
      <c r="T1027" s="68" t="str">
        <f t="shared" si="15"/>
        <v>16. Paz, justicia e instituciones sólidas</v>
      </c>
      <c r="U1027" s="90" t="s">
        <v>497</v>
      </c>
      <c r="V1027" s="4" t="s">
        <v>34</v>
      </c>
      <c r="W1027" s="90" t="s">
        <v>3581</v>
      </c>
      <c r="X1027" s="4" t="s">
        <v>235</v>
      </c>
      <c r="Y1027" s="90" t="s">
        <v>349</v>
      </c>
      <c r="Z1027" s="4" t="s">
        <v>236</v>
      </c>
      <c r="AA1027" s="54" t="s">
        <v>16475</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16450</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90" t="s">
        <v>498</v>
      </c>
      <c r="O1028" s="4" t="s">
        <v>134</v>
      </c>
      <c r="P1028" s="90" t="s">
        <v>872</v>
      </c>
      <c r="Q1028" s="4" t="s">
        <v>134</v>
      </c>
      <c r="R1028" s="90">
        <v>16</v>
      </c>
      <c r="S1028" s="4" t="s">
        <v>31</v>
      </c>
      <c r="T1028" s="68" t="str">
        <f t="shared" si="15"/>
        <v>16. Paz, justicia e instituciones sólidas</v>
      </c>
      <c r="U1028" s="90" t="s">
        <v>528</v>
      </c>
      <c r="V1028" s="4" t="s">
        <v>34</v>
      </c>
      <c r="W1028" s="90" t="s">
        <v>4738</v>
      </c>
      <c r="X1028" s="4" t="s">
        <v>37</v>
      </c>
      <c r="Y1028" s="90" t="s">
        <v>528</v>
      </c>
      <c r="Z1028" s="4" t="s">
        <v>252</v>
      </c>
      <c r="AA1028" s="54" t="s">
        <v>16512</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16451</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90">
        <v>5</v>
      </c>
      <c r="O1029" s="5" t="s">
        <v>134</v>
      </c>
      <c r="P1029" s="90">
        <v>0</v>
      </c>
      <c r="Q1029" s="5" t="s">
        <v>134</v>
      </c>
      <c r="R1029" s="90">
        <v>5</v>
      </c>
      <c r="S1029" s="4" t="s">
        <v>268</v>
      </c>
      <c r="T1029" s="68" t="str">
        <f t="shared" si="15"/>
        <v xml:space="preserve">5. Igualdad de género </v>
      </c>
      <c r="U1029" s="90" t="s">
        <v>497</v>
      </c>
      <c r="V1029" s="4" t="s">
        <v>34</v>
      </c>
      <c r="W1029" s="90" t="s">
        <v>349</v>
      </c>
      <c r="X1029" s="4" t="s">
        <v>269</v>
      </c>
      <c r="Y1029" s="90" t="s">
        <v>840</v>
      </c>
      <c r="Z1029" s="4" t="s">
        <v>270</v>
      </c>
      <c r="AA1029" s="54" t="s">
        <v>16476</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16452</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90">
        <v>6</v>
      </c>
      <c r="O1030" s="4" t="s">
        <v>135</v>
      </c>
      <c r="P1030" s="90">
        <v>0</v>
      </c>
      <c r="Q1030" s="4" t="s">
        <v>135</v>
      </c>
      <c r="R1030" s="90">
        <v>10</v>
      </c>
      <c r="S1030" s="4" t="s">
        <v>286</v>
      </c>
      <c r="T1030" s="68" t="str">
        <f t="shared" si="15"/>
        <v xml:space="preserve">10. Reducción de las desigualdades </v>
      </c>
      <c r="U1030" s="90" t="s">
        <v>497</v>
      </c>
      <c r="V1030" s="4" t="s">
        <v>34</v>
      </c>
      <c r="W1030" s="90" t="s">
        <v>349</v>
      </c>
      <c r="X1030" s="4" t="s">
        <v>269</v>
      </c>
      <c r="Y1030" s="90" t="s">
        <v>840</v>
      </c>
      <c r="Z1030" s="4" t="s">
        <v>270</v>
      </c>
      <c r="AA1030" s="54" t="s">
        <v>16476</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16457</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90">
        <v>5</v>
      </c>
      <c r="O1031" s="5" t="s">
        <v>146</v>
      </c>
      <c r="P1031" s="90">
        <v>0</v>
      </c>
      <c r="Q1031" s="5" t="s">
        <v>146</v>
      </c>
      <c r="R1031" s="90">
        <v>4</v>
      </c>
      <c r="S1031" s="4" t="s">
        <v>1022</v>
      </c>
      <c r="T1031" s="68" t="str">
        <f t="shared" si="15"/>
        <v>4. Educación de calidad</v>
      </c>
      <c r="U1031" s="90" t="s">
        <v>497</v>
      </c>
      <c r="V1031" s="4" t="s">
        <v>34</v>
      </c>
      <c r="W1031" s="90" t="s">
        <v>353</v>
      </c>
      <c r="X1031" s="4" t="s">
        <v>461</v>
      </c>
      <c r="Y1031" s="90" t="s">
        <v>528</v>
      </c>
      <c r="Z1031" s="4" t="s">
        <v>9721</v>
      </c>
      <c r="AA1031" s="54" t="s">
        <v>16523</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16458</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90">
        <v>5</v>
      </c>
      <c r="O1032" s="4" t="s">
        <v>146</v>
      </c>
      <c r="P1032" s="90">
        <v>0</v>
      </c>
      <c r="Q1032" s="4" t="s">
        <v>146</v>
      </c>
      <c r="R1032" s="90" t="s">
        <v>840</v>
      </c>
      <c r="S1032" s="4" t="s">
        <v>1022</v>
      </c>
      <c r="T1032" s="68" t="str">
        <f t="shared" si="15"/>
        <v>4. Educación de calidad</v>
      </c>
      <c r="U1032" s="90" t="s">
        <v>497</v>
      </c>
      <c r="V1032" s="4" t="s">
        <v>34</v>
      </c>
      <c r="W1032" s="90" t="s">
        <v>353</v>
      </c>
      <c r="X1032" s="4" t="s">
        <v>461</v>
      </c>
      <c r="Y1032" s="90" t="s">
        <v>528</v>
      </c>
      <c r="Z1032" s="4" t="s">
        <v>9721</v>
      </c>
      <c r="AA1032" s="54" t="s">
        <v>16523</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16459</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90" t="s">
        <v>498</v>
      </c>
      <c r="O1033" s="5" t="s">
        <v>15371</v>
      </c>
      <c r="P1033" s="90" t="s">
        <v>872</v>
      </c>
      <c r="Q1033" s="5" t="s">
        <v>15371</v>
      </c>
      <c r="R1033" s="90">
        <v>16</v>
      </c>
      <c r="S1033" s="4" t="s">
        <v>31</v>
      </c>
      <c r="T1033" s="68" t="str">
        <f t="shared" si="15"/>
        <v>16. Paz, justicia e instituciones sólidas</v>
      </c>
      <c r="U1033" s="90" t="s">
        <v>497</v>
      </c>
      <c r="V1033" s="4" t="s">
        <v>34</v>
      </c>
      <c r="W1033" s="90" t="s">
        <v>3581</v>
      </c>
      <c r="X1033" s="4" t="s">
        <v>235</v>
      </c>
      <c r="Y1033" s="90" t="s">
        <v>349</v>
      </c>
      <c r="Z1033" s="4" t="s">
        <v>236</v>
      </c>
      <c r="AA1033" s="54" t="s">
        <v>16475</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16460</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90" t="s">
        <v>498</v>
      </c>
      <c r="O1034" s="4" t="s">
        <v>15371</v>
      </c>
      <c r="P1034" s="90" t="s">
        <v>872</v>
      </c>
      <c r="Q1034" s="4" t="s">
        <v>15371</v>
      </c>
      <c r="R1034" s="90">
        <v>16</v>
      </c>
      <c r="S1034" s="4" t="s">
        <v>31</v>
      </c>
      <c r="T1034" s="68" t="str">
        <f t="shared" si="15"/>
        <v>16. Paz, justicia e instituciones sólidas</v>
      </c>
      <c r="U1034" s="90" t="s">
        <v>528</v>
      </c>
      <c r="V1034" s="4" t="s">
        <v>34</v>
      </c>
      <c r="W1034" s="90" t="s">
        <v>4738</v>
      </c>
      <c r="X1034" s="4" t="s">
        <v>37</v>
      </c>
      <c r="Y1034" s="90" t="s">
        <v>528</v>
      </c>
      <c r="Z1034" s="4" t="s">
        <v>252</v>
      </c>
      <c r="AA1034" s="54" t="s">
        <v>16512</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16461</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90" t="s">
        <v>3581</v>
      </c>
      <c r="O1035" s="5" t="s">
        <v>147</v>
      </c>
      <c r="P1035" s="90" t="s">
        <v>872</v>
      </c>
      <c r="Q1035" s="5" t="s">
        <v>147</v>
      </c>
      <c r="R1035" s="90">
        <v>5</v>
      </c>
      <c r="S1035" s="4" t="s">
        <v>268</v>
      </c>
      <c r="T1035" s="68" t="str">
        <f t="shared" ref="T1035:T1039" si="16">R1035&amp;". "&amp;S1035</f>
        <v xml:space="preserve">5. Igualdad de género </v>
      </c>
      <c r="U1035" s="90" t="s">
        <v>497</v>
      </c>
      <c r="V1035" s="4" t="s">
        <v>34</v>
      </c>
      <c r="W1035" s="90" t="s">
        <v>349</v>
      </c>
      <c r="X1035" s="4" t="s">
        <v>269</v>
      </c>
      <c r="Y1035" s="90" t="s">
        <v>840</v>
      </c>
      <c r="Z1035" s="4" t="s">
        <v>270</v>
      </c>
      <c r="AA1035" s="54" t="s">
        <v>16476</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16462</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90" t="s">
        <v>3581</v>
      </c>
      <c r="O1036" s="4" t="s">
        <v>147</v>
      </c>
      <c r="P1036" s="90" t="s">
        <v>872</v>
      </c>
      <c r="Q1036" s="4" t="s">
        <v>147</v>
      </c>
      <c r="R1036" s="90">
        <v>10</v>
      </c>
      <c r="S1036" s="4" t="s">
        <v>286</v>
      </c>
      <c r="T1036" s="68" t="str">
        <f t="shared" si="16"/>
        <v xml:space="preserve">10. Reducción de las desigualdades </v>
      </c>
      <c r="U1036" s="90" t="s">
        <v>497</v>
      </c>
      <c r="V1036" s="4" t="s">
        <v>34</v>
      </c>
      <c r="W1036" s="90" t="s">
        <v>349</v>
      </c>
      <c r="X1036" s="4" t="s">
        <v>269</v>
      </c>
      <c r="Y1036" s="90" t="s">
        <v>840</v>
      </c>
      <c r="Z1036" s="4" t="s">
        <v>270</v>
      </c>
      <c r="AA1036" s="54" t="s">
        <v>16476</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16463</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90" t="s">
        <v>3581</v>
      </c>
      <c r="O1037" s="4" t="s">
        <v>147</v>
      </c>
      <c r="P1037" s="90" t="s">
        <v>872</v>
      </c>
      <c r="Q1037" s="4" t="s">
        <v>147</v>
      </c>
      <c r="R1037" s="90" t="s">
        <v>1593</v>
      </c>
      <c r="S1037" s="4" t="s">
        <v>286</v>
      </c>
      <c r="T1037" s="68" t="str">
        <f t="shared" si="16"/>
        <v xml:space="preserve">10. Reducción de las desigualdades </v>
      </c>
      <c r="U1037" s="90" t="s">
        <v>349</v>
      </c>
      <c r="V1037" s="4" t="s">
        <v>350</v>
      </c>
      <c r="W1037" s="90" t="s">
        <v>351</v>
      </c>
      <c r="X1037" s="4" t="s">
        <v>352</v>
      </c>
      <c r="Y1037" s="90"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16464</v>
      </c>
      <c r="B1038" s="3" t="s">
        <v>15418</v>
      </c>
      <c r="C1038" s="4" t="s">
        <v>15419</v>
      </c>
      <c r="D1038" s="4" t="s">
        <v>362</v>
      </c>
      <c r="E1038" s="4" t="s">
        <v>362</v>
      </c>
      <c r="F1038" s="4" t="s">
        <v>362</v>
      </c>
      <c r="G1038" s="4" t="s">
        <v>362</v>
      </c>
      <c r="H1038" s="3"/>
      <c r="I1038" s="4"/>
      <c r="J1038" s="4" t="s">
        <v>362</v>
      </c>
      <c r="K1038" s="5" t="s">
        <v>15420</v>
      </c>
      <c r="L1038" s="6">
        <v>5</v>
      </c>
      <c r="M1038" s="5" t="s">
        <v>128</v>
      </c>
      <c r="N1038" s="90">
        <v>2</v>
      </c>
      <c r="O1038" s="5" t="s">
        <v>149</v>
      </c>
      <c r="P1038" s="90">
        <v>7</v>
      </c>
      <c r="Q1038" s="5" t="s">
        <v>208</v>
      </c>
      <c r="R1038" s="90">
        <v>16</v>
      </c>
      <c r="S1038" s="4" t="s">
        <v>31</v>
      </c>
      <c r="T1038" s="68" t="str">
        <f t="shared" si="16"/>
        <v>16. Paz, justicia e instituciones sólidas</v>
      </c>
      <c r="U1038" s="90" t="s">
        <v>497</v>
      </c>
      <c r="V1038" s="4" t="s">
        <v>34</v>
      </c>
      <c r="W1038" s="90" t="s">
        <v>349</v>
      </c>
      <c r="X1038" s="4" t="s">
        <v>12330</v>
      </c>
      <c r="Y1038" s="90" t="s">
        <v>349</v>
      </c>
      <c r="Z1038" s="4" t="s">
        <v>3891</v>
      </c>
      <c r="AA1038" s="54" t="s">
        <v>16505</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16578</v>
      </c>
      <c r="B1039" s="3" t="s">
        <v>16576</v>
      </c>
      <c r="C1039" t="s">
        <v>16577</v>
      </c>
      <c r="D1039" t="s">
        <v>362</v>
      </c>
      <c r="E1039" t="s">
        <v>362</v>
      </c>
      <c r="F1039" t="s">
        <v>362</v>
      </c>
      <c r="G1039" t="s">
        <v>362</v>
      </c>
      <c r="H1039" t="s">
        <v>16579</v>
      </c>
      <c r="I1039" t="s">
        <v>16580</v>
      </c>
      <c r="J1039" s="4" t="s">
        <v>16547</v>
      </c>
      <c r="K1039" s="51" t="s">
        <v>16581</v>
      </c>
      <c r="L1039" t="s">
        <v>497</v>
      </c>
      <c r="M1039" t="s">
        <v>125</v>
      </c>
      <c r="N1039" t="s">
        <v>840</v>
      </c>
      <c r="O1039" t="s">
        <v>133</v>
      </c>
      <c r="P1039">
        <v>1</v>
      </c>
      <c r="Q1039" t="s">
        <v>16582</v>
      </c>
      <c r="R1039">
        <v>10</v>
      </c>
      <c r="S1039" t="s">
        <v>286</v>
      </c>
      <c r="T1039" s="68" t="str">
        <f t="shared" si="16"/>
        <v xml:space="preserve">10. Reducción de las desigualdades </v>
      </c>
      <c r="U1039" t="s">
        <v>349</v>
      </c>
      <c r="V1039" t="s">
        <v>350</v>
      </c>
      <c r="W1039" t="s">
        <v>349</v>
      </c>
      <c r="X1039" t="s">
        <v>783</v>
      </c>
      <c r="Y1039" t="s">
        <v>498</v>
      </c>
      <c r="Z1039" t="s">
        <v>6551</v>
      </c>
      <c r="AA1039" s="54" t="s">
        <v>16511</v>
      </c>
      <c r="AB1039" t="s">
        <v>16583</v>
      </c>
      <c r="AC1039" t="s">
        <v>16584</v>
      </c>
      <c r="AD1039" s="4" t="s">
        <v>16547</v>
      </c>
      <c r="AE1039" s="4" t="s">
        <v>16547</v>
      </c>
      <c r="AF1039" s="4" t="s">
        <v>16547</v>
      </c>
      <c r="AG1039" s="4" t="s">
        <v>16547</v>
      </c>
      <c r="AH1039" s="24" t="s">
        <v>16547</v>
      </c>
      <c r="AI1039" s="4" t="s">
        <v>16547</v>
      </c>
      <c r="AJ1039" s="4" t="s">
        <v>16547</v>
      </c>
      <c r="AK1039" s="4" t="s">
        <v>16547</v>
      </c>
      <c r="AL1039" s="4" t="s">
        <v>16547</v>
      </c>
      <c r="AM1039" s="4" t="s">
        <v>16547</v>
      </c>
      <c r="AN1039" s="4" t="s">
        <v>16547</v>
      </c>
      <c r="AO1039" s="4" t="s">
        <v>16547</v>
      </c>
      <c r="AP1039" s="4" t="s">
        <v>16547</v>
      </c>
      <c r="AQ1039" s="4" t="s">
        <v>16547</v>
      </c>
      <c r="AR1039" s="5" t="s">
        <v>16547</v>
      </c>
      <c r="AS1039" s="5" t="s">
        <v>16547</v>
      </c>
      <c r="AT1039" s="4" t="s">
        <v>16547</v>
      </c>
      <c r="AU1039" s="4" t="s">
        <v>16547</v>
      </c>
      <c r="AV1039" s="4" t="s">
        <v>16547</v>
      </c>
      <c r="AW1039" s="4" t="s">
        <v>16547</v>
      </c>
      <c r="AX1039" s="4" t="s">
        <v>16547</v>
      </c>
      <c r="AY1039" s="4" t="s">
        <v>16547</v>
      </c>
      <c r="AZ1039" s="4" t="s">
        <v>16547</v>
      </c>
    </row>
  </sheetData>
  <autoFilter ref="A2:GR1039" xr:uid="{00000000-0009-0000-0000-000001000000}">
    <filterColumn colId="2">
      <filters>
        <filter val="ALCALDÍA TLALPAN"/>
      </filters>
    </filterColumn>
  </autoFilter>
  <sortState xmlns:xlrd2="http://schemas.microsoft.com/office/spreadsheetml/2017/richdata2"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16576</v>
      </c>
      <c r="C60" s="35" t="s">
        <v>16577</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15426</v>
      </c>
    </row>
    <row r="3" spans="1:2">
      <c r="A3" s="27">
        <v>2</v>
      </c>
      <c r="B3" s="2" t="s">
        <v>15427</v>
      </c>
    </row>
    <row r="4" spans="1:2">
      <c r="A4" s="27">
        <v>3</v>
      </c>
      <c r="B4" s="2" t="s">
        <v>15428</v>
      </c>
    </row>
    <row r="5" spans="1:2">
      <c r="A5" s="27">
        <v>4</v>
      </c>
      <c r="B5" s="2" t="s">
        <v>15429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2022-03-28T19:11:47Z</cp:lastPrinted>
  <dcterms:created xsi:type="dcterms:W3CDTF">2021-02-11T20:09:15Z</dcterms:created>
  <dcterms:modified xsi:type="dcterms:W3CDTF">2022-03-29T22:14:00Z</dcterms:modified>
</cp:coreProperties>
</file>