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Neria\Desktop\001. Tlalpan\Tlalpan 2024\26. CONAC\02_Segundo_Trimestre\02_Segunda Versión\"/>
    </mc:Choice>
  </mc:AlternateContent>
  <xr:revisionPtr revIDLastSave="0" documentId="13_ncr:1_{42130694-51AC-43EF-AC73-4B6F0C6CE1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o" sheetId="1" r:id="rId1"/>
    <sheet name="Formato Intereses" sheetId="3" r:id="rId2"/>
    <sheet name="PP" sheetId="2" state="hidden" r:id="rId3"/>
    <sheet name="Hoja4" sheetId="5" state="hidden" r:id="rId4"/>
    <sheet name="Hoja1" sheetId="6" state="hidden" r:id="rId5"/>
    <sheet name="Hoja3" sheetId="4" state="hidden" r:id="rId6"/>
  </sheets>
  <definedNames>
    <definedName name="_xlnm.Print_Area" localSheetId="0">Formato!$A$1:$B$10</definedName>
    <definedName name="_xlnm.Print_Area" localSheetId="1">'Formato Intereses'!$A$1:$B$8</definedName>
    <definedName name="_xlnm.Print_Titles" localSheetId="0">Formato!$1:$6</definedName>
    <definedName name="_xlnm.Print_Titles" localSheetId="1">'Formato Intereses'!$1:$6</definedName>
  </definedNames>
  <calcPr calcId="191029"/>
  <pivotCaches>
    <pivotCache cacheId="17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4" l="1"/>
  <c r="I12" i="4"/>
  <c r="I19" i="4"/>
  <c r="I20" i="4"/>
  <c r="I27" i="4"/>
  <c r="I28" i="4"/>
  <c r="I4" i="4"/>
  <c r="H5" i="4"/>
  <c r="I5" i="4" s="1"/>
  <c r="H6" i="4"/>
  <c r="I6" i="4" s="1"/>
  <c r="H7" i="4"/>
  <c r="I7" i="4" s="1"/>
  <c r="H8" i="4"/>
  <c r="I8" i="4" s="1"/>
  <c r="H9" i="4"/>
  <c r="I9" i="4" s="1"/>
  <c r="H10" i="4"/>
  <c r="I10" i="4" s="1"/>
  <c r="H11" i="4"/>
  <c r="H12" i="4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H20" i="4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H28" i="4"/>
  <c r="H29" i="4"/>
  <c r="I29" i="4" s="1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B10" i="1"/>
  <c r="B8" i="3" l="1"/>
</calcChain>
</file>

<file path=xl/sharedStrings.xml><?xml version="1.0" encoding="utf-8"?>
<sst xmlns="http://schemas.openxmlformats.org/spreadsheetml/2006/main" count="214" uniqueCount="94">
  <si>
    <t>Formato de información de aplicación de recursos del FORTAMUN</t>
  </si>
  <si>
    <t>Monto Pagado</t>
  </si>
  <si>
    <t>Total</t>
  </si>
  <si>
    <t>Destino de las Aportaciones
(Rubro específico en que se aplica)</t>
  </si>
  <si>
    <t>Gobierno de la Ciudad de México</t>
  </si>
  <si>
    <t>Unidad Responsable del Gasto: 02 CD 14 Alcaldía Tlalpan</t>
  </si>
  <si>
    <t>Formato de información de aplicación de recursos del FORTAMUN (INTERESES)</t>
  </si>
  <si>
    <t>PP</t>
  </si>
  <si>
    <t>Denominación</t>
  </si>
  <si>
    <t>E187</t>
  </si>
  <si>
    <t>E188</t>
  </si>
  <si>
    <t>E189</t>
  </si>
  <si>
    <t>E190</t>
  </si>
  <si>
    <t>E198</t>
  </si>
  <si>
    <t>F037</t>
  </si>
  <si>
    <t>K023</t>
  </si>
  <si>
    <t>M001</t>
  </si>
  <si>
    <t>M002</t>
  </si>
  <si>
    <t>N001</t>
  </si>
  <si>
    <t>R002</t>
  </si>
  <si>
    <t>S229</t>
  </si>
  <si>
    <t>S230</t>
  </si>
  <si>
    <t>S232</t>
  </si>
  <si>
    <t>S233</t>
  </si>
  <si>
    <t>S234</t>
  </si>
  <si>
    <t>S235</t>
  </si>
  <si>
    <t>U048</t>
  </si>
  <si>
    <t>AÑO</t>
  </si>
  <si>
    <t>CENTRO GESTOR</t>
  </si>
  <si>
    <t>AREA FUNCIONAL</t>
  </si>
  <si>
    <t>FONDO</t>
  </si>
  <si>
    <t>POS. PRESUP.</t>
  </si>
  <si>
    <t>PROYECTO</t>
  </si>
  <si>
    <t>02CD14</t>
  </si>
  <si>
    <t>33811200</t>
  </si>
  <si>
    <t>221274K023</t>
  </si>
  <si>
    <t>241122A7</t>
  </si>
  <si>
    <t>35811100</t>
  </si>
  <si>
    <t>31311200</t>
  </si>
  <si>
    <t>221313M001</t>
  </si>
  <si>
    <t>26111200</t>
  </si>
  <si>
    <t>31911200</t>
  </si>
  <si>
    <t>33611279</t>
  </si>
  <si>
    <t>34511200</t>
  </si>
  <si>
    <t>39691200</t>
  </si>
  <si>
    <t>226321E187</t>
  </si>
  <si>
    <t>31121294</t>
  </si>
  <si>
    <t>Etiquetas de fila</t>
  </si>
  <si>
    <t>Total general</t>
  </si>
  <si>
    <t>SERVICIOS PUBLICOS</t>
  </si>
  <si>
    <t>EDUCACION, CULTURA DEPORTE Y RECREACION</t>
  </si>
  <si>
    <t>SERVICIOS DE SALUD EN ALCALDIAS</t>
  </si>
  <si>
    <t>SERVICIOS DE ATENCION ANIMAL</t>
  </si>
  <si>
    <t>SERVICIOS DE CUIDADO INFANTIL</t>
  </si>
  <si>
    <t>E200</t>
  </si>
  <si>
    <t>GOBIERNO Y SEGURIDAD EN ALCALDIAS</t>
  </si>
  <si>
    <t>TURISMO, EMPLEO Y FOMENTO ECONOMICO</t>
  </si>
  <si>
    <t>INFRAESTRUCTURA URBANA</t>
  </si>
  <si>
    <t>ACTIVIDADES DE APOYO ADMINISTRATIVO</t>
  </si>
  <si>
    <t>PROVISIONES PARA CONTINGENCIAS</t>
  </si>
  <si>
    <t>CUMPLIMIENTO DE LOS PROGRAMAS DE PROTECCION CIVIL</t>
  </si>
  <si>
    <t>PRESUPUESTO PARTICIPATIVO</t>
  </si>
  <si>
    <t>APOYO PARA EL DESARROLLO INTEGRAL DE LA MUJER</t>
  </si>
  <si>
    <t>PROGRAMA PARA ENFERMEDADES CRONICO DEGENERATIVAS Y DISCAPACIDAD</t>
  </si>
  <si>
    <t>AYUDAS PARA LA COMUNIDAD LGBTTTIQ+</t>
  </si>
  <si>
    <t>APOYO DE ALIMENTACION Y REFUGIO PARA PERSONAS VULNERABLES</t>
  </si>
  <si>
    <t>PROGRAMA DE APOYO PARA EL BIENESTAR FAMILIAR</t>
  </si>
  <si>
    <t>APOYOS PARA EL CUIDADO DEL ADULTO MAYOR</t>
  </si>
  <si>
    <t>APOYOS SOCIALES</t>
  </si>
  <si>
    <t>4</t>
  </si>
  <si>
    <t>221063E200</t>
  </si>
  <si>
    <t>25P140</t>
  </si>
  <si>
    <t>21111200</t>
  </si>
  <si>
    <t>27111200</t>
  </si>
  <si>
    <t>27211200</t>
  </si>
  <si>
    <t>23112100</t>
  </si>
  <si>
    <t>241921A7</t>
  </si>
  <si>
    <t>242121A7</t>
  </si>
  <si>
    <t>243121A7</t>
  </si>
  <si>
    <t>244121A7</t>
  </si>
  <si>
    <t>246121A7</t>
  </si>
  <si>
    <t>247121A7</t>
  </si>
  <si>
    <t>249121A7</t>
  </si>
  <si>
    <t>31121200</t>
  </si>
  <si>
    <t>32521100</t>
  </si>
  <si>
    <t>35911100</t>
  </si>
  <si>
    <t>PP_Texto</t>
  </si>
  <si>
    <t>TOTAL</t>
  </si>
  <si>
    <t>Suma de TOTAL</t>
  </si>
  <si>
    <t>Período (Abril-Junio 2024)</t>
  </si>
  <si>
    <t>ABRIL</t>
  </si>
  <si>
    <t>MAYO</t>
  </si>
  <si>
    <t>JUNIO</t>
  </si>
  <si>
    <t>31911100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</si>
</sst>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6F7271"/>
      <name val="Source Sans Pro"/>
      <family val="2"/>
    </font>
    <font>
      <b/>
      <sz val="10"/>
      <color rgb="FF6F7271"/>
      <name val="Source Sans Pro"/>
      <family val="2"/>
    </font>
    <font>
      <b/>
      <sz val="8"/>
      <color rgb="FF6F7271"/>
      <name val="Source Sans Pro"/>
      <family val="2"/>
    </font>
    <font>
      <b/>
      <sz val="9"/>
      <color rgb="FF6F7271"/>
      <name val="Source Sans Pro"/>
      <family val="2"/>
    </font>
    <font>
      <b/>
      <sz val="11"/>
      <color rgb="FFDDC9A3"/>
      <name val="Source Sans Pro"/>
      <family val="2"/>
    </font>
    <font>
      <b/>
      <sz val="16"/>
      <color theme="0"/>
      <name val="Source Sans Pro"/>
      <family val="2"/>
    </font>
    <font>
      <sz val="10"/>
      <name val="Arial"/>
      <family val="2"/>
    </font>
    <font>
      <sz val="12"/>
      <color theme="1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235B4E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 style="thin">
        <color rgb="FFDDC9A3"/>
      </left>
      <right style="thin">
        <color rgb="FFDDC9A3"/>
      </right>
      <top style="thin">
        <color rgb="FFDDC9A3"/>
      </top>
      <bottom style="thin">
        <color rgb="FFDDC9A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43" fontId="4" fillId="2" borderId="1" xfId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7" fillId="5" borderId="0" xfId="0" applyFont="1" applyFill="1" applyAlignment="1">
      <alignment horizontal="center" vertical="center"/>
    </xf>
    <xf numFmtId="0" fontId="8" fillId="0" borderId="0" xfId="0" applyFont="1"/>
    <xf numFmtId="0" fontId="8" fillId="6" borderId="3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0" fontId="8" fillId="0" borderId="3" xfId="0" applyFont="1" applyBorder="1"/>
    <xf numFmtId="4" fontId="8" fillId="0" borderId="3" xfId="0" applyNumberFormat="1" applyFont="1" applyBorder="1" applyAlignment="1">
      <alignment horizontal="right"/>
    </xf>
    <xf numFmtId="43" fontId="0" fillId="0" borderId="0" xfId="1" applyFont="1"/>
    <xf numFmtId="0" fontId="0" fillId="6" borderId="3" xfId="0" applyFill="1" applyBorder="1"/>
    <xf numFmtId="0" fontId="2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NumberFormat="1"/>
  </cellXfs>
  <cellStyles count="3">
    <cellStyle name="Millares" xfId="1" builtinId="3"/>
    <cellStyle name="Normal" xfId="0" builtinId="0"/>
    <cellStyle name="Normal 2" xfId="2" xr:uid="{4F8571EB-215D-4BED-AC4B-14EF35F3FA63}"/>
  </cellStyles>
  <dxfs count="0"/>
  <tableStyles count="0" defaultTableStyle="TableStyleMedium9" defaultPivotStyle="PivotStyleLight16"/>
  <colors>
    <mruColors>
      <color rgb="FFDDC9A3"/>
      <color rgb="FF235B4E"/>
      <color rgb="FF6F7271"/>
      <color rgb="FFFF0000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1370376</xdr:colOff>
      <xdr:row>5</xdr:row>
      <xdr:rowOff>93489</xdr:rowOff>
    </xdr:from>
    <xdr:ext cx="3686329" cy="46801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10EC0ED-5119-B489-3796-53BA5866CDEE}"/>
            </a:ext>
          </a:extLst>
        </xdr:cNvPr>
        <xdr:cNvSpPr/>
      </xdr:nvSpPr>
      <xdr:spPr>
        <a:xfrm>
          <a:off x="1370376" y="1522896"/>
          <a:ext cx="368632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2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movimientos al periodo</a:t>
          </a:r>
          <a:endParaRPr lang="es-ES" sz="2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Neria" refreshedDate="45490.81584664352" createdVersion="8" refreshedVersion="8" minRefreshableVersion="3" recordCount="26" xr:uid="{2B3A9181-475C-4099-BCFD-D3EB87D4C729}">
  <cacheSource type="worksheet">
    <worksheetSource ref="B3:M29" sheet="Hoja3"/>
  </cacheSource>
  <cacheFields count="12">
    <cacheField name="AÑO" numFmtId="0">
      <sharedItems/>
    </cacheField>
    <cacheField name="CENTRO GESTOR" numFmtId="0">
      <sharedItems/>
    </cacheField>
    <cacheField name="AREA FUNCIONAL" numFmtId="0">
      <sharedItems/>
    </cacheField>
    <cacheField name="FONDO" numFmtId="0">
      <sharedItems/>
    </cacheField>
    <cacheField name="POS. PRESUP." numFmtId="0">
      <sharedItems/>
    </cacheField>
    <cacheField name="PROYECTO" numFmtId="0">
      <sharedItems containsNonDate="0" containsString="0" containsBlank="1"/>
    </cacheField>
    <cacheField name="PP" numFmtId="0">
      <sharedItems/>
    </cacheField>
    <cacheField name="PP_Texto" numFmtId="0">
      <sharedItems count="4">
        <s v="GOBIERNO Y SEGURIDAD EN ALCALDIAS"/>
        <s v="INFRAESTRUCTURA URBANA"/>
        <s v="ACTIVIDADES DE APOYO ADMINISTRATIVO"/>
        <s v="SERVICIOS PUBLICOS"/>
      </sharedItems>
    </cacheField>
    <cacheField name="ABRIL" numFmtId="4">
      <sharedItems containsSemiMixedTypes="0" containsString="0" containsNumber="1" minValue="0" maxValue="16106418.359999999"/>
    </cacheField>
    <cacheField name="MAYO" numFmtId="4">
      <sharedItems containsSemiMixedTypes="0" containsString="0" containsNumber="1" minValue="0" maxValue="15582736.800000001"/>
    </cacheField>
    <cacheField name="JUNIO" numFmtId="4">
      <sharedItems containsSemiMixedTypes="0" containsString="0" containsNumber="1" minValue="0" maxValue="16102161.359999999"/>
    </cacheField>
    <cacheField name="TOTAL" numFmtId="4">
      <sharedItems containsSemiMixedTypes="0" containsString="0" containsNumber="1" minValue="0" maxValue="47791316.51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s v="4"/>
    <s v="02CD14"/>
    <s v="221063E200"/>
    <s v="25P140"/>
    <s v="33811200"/>
    <m/>
    <s v="E200"/>
    <x v="0"/>
    <n v="16106418.359999999"/>
    <n v="15582736.800000001"/>
    <n v="16102161.359999999"/>
    <n v="47791316.519999996"/>
  </r>
  <r>
    <s v="4"/>
    <s v="02CD14"/>
    <s v="221274K023"/>
    <s v="25P140"/>
    <s v="241122A7"/>
    <m/>
    <s v="K023"/>
    <x v="1"/>
    <n v="0"/>
    <n v="0"/>
    <n v="0"/>
    <n v="0"/>
  </r>
  <r>
    <s v="4"/>
    <s v="02CD14"/>
    <s v="221313M001"/>
    <s v="25P140"/>
    <s v="21111200"/>
    <m/>
    <s v="M001"/>
    <x v="2"/>
    <n v="0"/>
    <n v="0"/>
    <n v="405670.56"/>
    <n v="405670.56"/>
  </r>
  <r>
    <s v="4"/>
    <s v="02CD14"/>
    <s v="221313M001"/>
    <s v="25P140"/>
    <s v="26111200"/>
    <m/>
    <s v="M001"/>
    <x v="2"/>
    <n v="7762577.6699999999"/>
    <n v="9496086.6500000004"/>
    <n v="15358680.710000001"/>
    <n v="32617345.030000001"/>
  </r>
  <r>
    <s v="4"/>
    <s v="02CD14"/>
    <s v="221313M001"/>
    <s v="25P140"/>
    <s v="27111200"/>
    <m/>
    <s v="M001"/>
    <x v="2"/>
    <n v="0"/>
    <n v="2298115.3199999998"/>
    <n v="1325471.9099999999"/>
    <n v="3623587.2299999995"/>
  </r>
  <r>
    <s v="4"/>
    <s v="02CD14"/>
    <s v="221313M001"/>
    <s v="25P140"/>
    <s v="27211200"/>
    <m/>
    <s v="M001"/>
    <x v="2"/>
    <n v="0"/>
    <n v="0"/>
    <n v="0"/>
    <n v="0"/>
  </r>
  <r>
    <s v="4"/>
    <s v="02CD14"/>
    <s v="221313M001"/>
    <s v="25P140"/>
    <s v="31911100"/>
    <m/>
    <s v="M001"/>
    <x v="2"/>
    <n v="0"/>
    <n v="0"/>
    <n v="0"/>
    <n v="0"/>
  </r>
  <r>
    <s v="4"/>
    <s v="02CD14"/>
    <s v="221313M001"/>
    <s v="25P140"/>
    <s v="31911200"/>
    <m/>
    <s v="M001"/>
    <x v="2"/>
    <n v="0"/>
    <n v="0"/>
    <n v="0"/>
    <n v="0"/>
  </r>
  <r>
    <s v="4"/>
    <s v="02CD14"/>
    <s v="221313M001"/>
    <s v="25P140"/>
    <s v="33611279"/>
    <m/>
    <s v="M001"/>
    <x v="2"/>
    <n v="111443.01"/>
    <n v="140469.29999999999"/>
    <n v="135056.78"/>
    <n v="386969.08999999997"/>
  </r>
  <r>
    <s v="4"/>
    <s v="02CD14"/>
    <s v="221313M001"/>
    <s v="25P140"/>
    <s v="34511200"/>
    <m/>
    <s v="M001"/>
    <x v="2"/>
    <n v="1959801.3"/>
    <n v="653267.1"/>
    <n v="4536757.6500000004"/>
    <n v="7149826.0500000007"/>
  </r>
  <r>
    <s v="4"/>
    <s v="02CD14"/>
    <s v="221313M001"/>
    <s v="25P140"/>
    <s v="35811100"/>
    <m/>
    <s v="M001"/>
    <x v="2"/>
    <n v="2418033.79"/>
    <n v="1842074.02"/>
    <n v="1445521.19"/>
    <n v="5705629"/>
  </r>
  <r>
    <s v="4"/>
    <s v="02CD14"/>
    <s v="221313M001"/>
    <s v="25P140"/>
    <s v="39691200"/>
    <m/>
    <s v="M001"/>
    <x v="2"/>
    <n v="0"/>
    <n v="698268.24"/>
    <n v="174567.06"/>
    <n v="872835.3"/>
  </r>
  <r>
    <s v="4"/>
    <s v="02CD14"/>
    <s v="226321E187"/>
    <s v="25P140"/>
    <s v="23112100"/>
    <m/>
    <s v="E187"/>
    <x v="3"/>
    <n v="904000"/>
    <n v="452000"/>
    <n v="904000"/>
    <n v="2260000"/>
  </r>
  <r>
    <s v="4"/>
    <s v="02CD14"/>
    <s v="226321E187"/>
    <s v="25P140"/>
    <s v="241921A7"/>
    <m/>
    <s v="E187"/>
    <x v="3"/>
    <n v="0"/>
    <n v="0"/>
    <n v="0"/>
    <n v="0"/>
  </r>
  <r>
    <s v="4"/>
    <s v="02CD14"/>
    <s v="226321E187"/>
    <s v="25P140"/>
    <s v="242121A7"/>
    <m/>
    <s v="E187"/>
    <x v="3"/>
    <n v="0"/>
    <n v="488028.24"/>
    <n v="0"/>
    <n v="488028.24"/>
  </r>
  <r>
    <s v="4"/>
    <s v="02CD14"/>
    <s v="226321E187"/>
    <s v="25P140"/>
    <s v="243121A7"/>
    <m/>
    <s v="E187"/>
    <x v="3"/>
    <n v="0"/>
    <n v="0"/>
    <n v="0"/>
    <n v="0"/>
  </r>
  <r>
    <s v="4"/>
    <s v="02CD14"/>
    <s v="226321E187"/>
    <s v="25P140"/>
    <s v="244121A7"/>
    <m/>
    <s v="E187"/>
    <x v="3"/>
    <n v="0"/>
    <n v="0"/>
    <n v="0"/>
    <n v="0"/>
  </r>
  <r>
    <s v="4"/>
    <s v="02CD14"/>
    <s v="226321E187"/>
    <s v="25P140"/>
    <s v="246121A7"/>
    <m/>
    <s v="E187"/>
    <x v="3"/>
    <n v="0"/>
    <n v="0"/>
    <n v="7500000"/>
    <n v="7500000"/>
  </r>
  <r>
    <s v="4"/>
    <s v="02CD14"/>
    <s v="226321E187"/>
    <s v="25P140"/>
    <s v="247121A7"/>
    <m/>
    <s v="E187"/>
    <x v="3"/>
    <n v="0"/>
    <n v="0"/>
    <n v="0"/>
    <n v="0"/>
  </r>
  <r>
    <s v="4"/>
    <s v="02CD14"/>
    <s v="226321E187"/>
    <s v="25P140"/>
    <s v="249121A7"/>
    <m/>
    <s v="E187"/>
    <x v="3"/>
    <n v="0"/>
    <n v="0"/>
    <n v="7417103.3600000003"/>
    <n v="7417103.3600000003"/>
  </r>
  <r>
    <s v="4"/>
    <s v="02CD14"/>
    <s v="226321E187"/>
    <s v="25P140"/>
    <s v="31121200"/>
    <m/>
    <s v="E187"/>
    <x v="3"/>
    <n v="3083476"/>
    <n v="3488865"/>
    <n v="3403972"/>
    <n v="9976313"/>
  </r>
  <r>
    <s v="4"/>
    <s v="02CD14"/>
    <s v="226321E187"/>
    <s v="25P140"/>
    <s v="31121294"/>
    <m/>
    <s v="E187"/>
    <x v="3"/>
    <n v="13893374.23"/>
    <n v="13445200.859999999"/>
    <n v="13893374.23"/>
    <n v="41231949.32"/>
  </r>
  <r>
    <s v="4"/>
    <s v="02CD14"/>
    <s v="226321E187"/>
    <s v="25P140"/>
    <s v="31311200"/>
    <m/>
    <s v="E187"/>
    <x v="3"/>
    <n v="0"/>
    <n v="2065056"/>
    <n v="0"/>
    <n v="2065056"/>
  </r>
  <r>
    <s v="4"/>
    <s v="02CD14"/>
    <s v="226321E187"/>
    <s v="25P140"/>
    <s v="32521100"/>
    <m/>
    <s v="E187"/>
    <x v="3"/>
    <n v="7693629.1900000004"/>
    <n v="8435999.5700000003"/>
    <n v="8032124.8099999996"/>
    <n v="24161753.57"/>
  </r>
  <r>
    <s v="4"/>
    <s v="02CD14"/>
    <s v="226321E187"/>
    <s v="25P140"/>
    <s v="35811100"/>
    <m/>
    <s v="E187"/>
    <x v="3"/>
    <n v="399040"/>
    <n v="143654.39999999999"/>
    <n v="0"/>
    <n v="542694.40000000002"/>
  </r>
  <r>
    <s v="4"/>
    <s v="02CD14"/>
    <s v="226321E187"/>
    <s v="25P140"/>
    <s v="35911100"/>
    <m/>
    <s v="E187"/>
    <x v="3"/>
    <n v="877806.54"/>
    <n v="0"/>
    <n v="1498750"/>
    <n v="2376556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ED8D51-9117-41E0-B111-892EF7EF02BE}" name="TablaDinámica4" cacheId="17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:B7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0"/>
        <item x="1"/>
        <item x="3"/>
        <item t="default"/>
      </items>
    </pivotField>
    <pivotField numFmtId="4" showAll="0"/>
    <pivotField numFmtId="4" showAll="0"/>
    <pivotField numFmtId="4" showAll="0"/>
    <pivotField dataField="1" numFmtId="4" showAll="0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8AA910-CF20-41C3-96EB-F8D7A8B1B5A3}" name="TablaDinámica16" cacheId="17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8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0"/>
        <item x="1"/>
        <item x="3"/>
        <item t="default"/>
      </items>
    </pivotField>
    <pivotField numFmtId="4" showAll="0"/>
    <pivotField numFmtId="4" showAll="0"/>
    <pivotField numFmtId="4" showAll="0"/>
    <pivotField dataField="1" numFmtId="4" showAll="0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10"/>
  <sheetViews>
    <sheetView tabSelected="1" view="pageBreakPreview" zoomScale="90" zoomScaleNormal="145" zoomScaleSheetLayoutView="90" workbookViewId="0">
      <selection activeCell="I17" sqref="I17"/>
    </sheetView>
  </sheetViews>
  <sheetFormatPr baseColWidth="10" defaultColWidth="11.44140625" defaultRowHeight="14.4" x14ac:dyDescent="0.3"/>
  <cols>
    <col min="1" max="1" width="75.33203125" style="1" customWidth="1"/>
    <col min="2" max="2" width="22.5546875" style="1" customWidth="1"/>
    <col min="3" max="16384" width="11.44140625" style="1"/>
  </cols>
  <sheetData>
    <row r="1" spans="1:2" ht="33" customHeight="1" x14ac:dyDescent="0.3"/>
    <row r="2" spans="1:2" ht="19.95" customHeight="1" x14ac:dyDescent="0.3">
      <c r="A2" s="18" t="s">
        <v>4</v>
      </c>
      <c r="B2" s="18"/>
    </row>
    <row r="3" spans="1:2" ht="19.95" customHeight="1" x14ac:dyDescent="0.3">
      <c r="A3" s="18" t="s">
        <v>0</v>
      </c>
      <c r="B3" s="18"/>
    </row>
    <row r="4" spans="1:2" ht="19.95" customHeight="1" x14ac:dyDescent="0.3">
      <c r="A4" s="18" t="s">
        <v>89</v>
      </c>
      <c r="B4" s="18"/>
    </row>
    <row r="5" spans="1:2" ht="19.95" customHeight="1" x14ac:dyDescent="0.3">
      <c r="A5" s="19" t="s">
        <v>5</v>
      </c>
      <c r="B5" s="19"/>
    </row>
    <row r="6" spans="1:2" ht="27.6" x14ac:dyDescent="0.3">
      <c r="A6" s="2" t="s">
        <v>3</v>
      </c>
      <c r="B6" s="2" t="s">
        <v>1</v>
      </c>
    </row>
    <row r="7" spans="1:2" x14ac:dyDescent="0.3">
      <c r="A7" s="3" t="s">
        <v>58</v>
      </c>
      <c r="B7" s="4">
        <v>50761862.260000005</v>
      </c>
    </row>
    <row r="8" spans="1:2" x14ac:dyDescent="0.3">
      <c r="A8" s="3" t="s">
        <v>55</v>
      </c>
      <c r="B8" s="4">
        <v>47791316.519999996</v>
      </c>
    </row>
    <row r="9" spans="1:2" x14ac:dyDescent="0.3">
      <c r="A9" s="3" t="s">
        <v>49</v>
      </c>
      <c r="B9" s="4">
        <v>98019454.430000022</v>
      </c>
    </row>
    <row r="10" spans="1:2" x14ac:dyDescent="0.3">
      <c r="A10" s="5" t="s">
        <v>2</v>
      </c>
      <c r="B10" s="6">
        <f>SUM(B7:B9)</f>
        <v>196572633.21000004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74803149606299213" bottom="0.55118110236220474" header="0.31496062992125984" footer="0.31496062992125984"/>
  <pageSetup orientation="landscape" r:id="rId1"/>
  <headerFooter>
    <oddHeader>&amp;L&amp;G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765C-48B8-4FAA-86A0-6CD2674D72EB}">
  <sheetPr>
    <tabColor rgb="FF00B0F0"/>
    <pageSetUpPr fitToPage="1"/>
  </sheetPr>
  <dimension ref="A1:B8"/>
  <sheetViews>
    <sheetView view="pageBreakPreview" zoomScale="145" zoomScaleNormal="145" zoomScaleSheetLayoutView="145" workbookViewId="0">
      <selection activeCell="A5" sqref="A5:B5"/>
    </sheetView>
  </sheetViews>
  <sheetFormatPr baseColWidth="10" defaultColWidth="11.44140625" defaultRowHeight="14.4" x14ac:dyDescent="0.3"/>
  <cols>
    <col min="1" max="1" width="75.33203125" style="1" customWidth="1"/>
    <col min="2" max="2" width="22.5546875" style="1" customWidth="1"/>
    <col min="3" max="16384" width="11.44140625" style="1"/>
  </cols>
  <sheetData>
    <row r="1" spans="1:2" ht="33" customHeight="1" x14ac:dyDescent="0.3"/>
    <row r="2" spans="1:2" ht="19.95" customHeight="1" x14ac:dyDescent="0.3">
      <c r="A2" s="18" t="s">
        <v>4</v>
      </c>
      <c r="B2" s="18"/>
    </row>
    <row r="3" spans="1:2" ht="19.95" customHeight="1" x14ac:dyDescent="0.3">
      <c r="A3" s="18" t="s">
        <v>6</v>
      </c>
      <c r="B3" s="18"/>
    </row>
    <row r="4" spans="1:2" ht="19.95" customHeight="1" x14ac:dyDescent="0.3">
      <c r="A4" s="18" t="s">
        <v>89</v>
      </c>
      <c r="B4" s="18"/>
    </row>
    <row r="5" spans="1:2" ht="19.95" customHeight="1" x14ac:dyDescent="0.3">
      <c r="A5" s="19" t="s">
        <v>5</v>
      </c>
      <c r="B5" s="19"/>
    </row>
    <row r="6" spans="1:2" ht="27.6" x14ac:dyDescent="0.3">
      <c r="A6" s="2" t="s">
        <v>3</v>
      </c>
      <c r="B6" s="2" t="s">
        <v>1</v>
      </c>
    </row>
    <row r="7" spans="1:2" x14ac:dyDescent="0.3">
      <c r="A7" s="3"/>
      <c r="B7" s="4"/>
    </row>
    <row r="8" spans="1:2" x14ac:dyDescent="0.3">
      <c r="A8" s="5" t="s">
        <v>2</v>
      </c>
      <c r="B8" s="6">
        <f>SUM(B7:B7)</f>
        <v>0</v>
      </c>
    </row>
  </sheetData>
  <mergeCells count="4">
    <mergeCell ref="A2:B2"/>
    <mergeCell ref="A3:B3"/>
    <mergeCell ref="A5:B5"/>
    <mergeCell ref="A4:B4"/>
  </mergeCells>
  <printOptions horizontalCentered="1"/>
  <pageMargins left="0.78740157480314965" right="0.78740157480314965" top="0.74803149606299213" bottom="0.55118110236220474" header="0.31496062992125984" footer="0.31496062992125984"/>
  <pageSetup orientation="landscape" r:id="rId1"/>
  <headerFooter>
    <oddHeader>&amp;L&amp;G</oddHeader>
    <oddFooter>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5333E-CB08-4D40-B8BE-18A0C7B784CB}">
  <dimension ref="A1:B20"/>
  <sheetViews>
    <sheetView workbookViewId="0">
      <selection activeCell="A21" sqref="A21:XFD164"/>
    </sheetView>
  </sheetViews>
  <sheetFormatPr baseColWidth="10" defaultRowHeight="13.2" x14ac:dyDescent="0.25"/>
  <cols>
    <col min="1" max="1" width="12.77734375" style="8" customWidth="1"/>
    <col min="2" max="2" width="120.77734375" style="8" customWidth="1"/>
    <col min="3" max="16384" width="11.5546875" style="8"/>
  </cols>
  <sheetData>
    <row r="1" spans="1:2" ht="21" x14ac:dyDescent="0.25">
      <c r="A1" s="7" t="s">
        <v>7</v>
      </c>
      <c r="B1" s="7" t="s">
        <v>8</v>
      </c>
    </row>
    <row r="2" spans="1:2" ht="15.6" x14ac:dyDescent="0.25">
      <c r="A2" s="12" t="s">
        <v>9</v>
      </c>
      <c r="B2" s="13" t="s">
        <v>49</v>
      </c>
    </row>
    <row r="3" spans="1:2" ht="15.6" x14ac:dyDescent="0.25">
      <c r="A3" s="12" t="s">
        <v>10</v>
      </c>
      <c r="B3" s="13" t="s">
        <v>50</v>
      </c>
    </row>
    <row r="4" spans="1:2" ht="15.6" x14ac:dyDescent="0.25">
      <c r="A4" s="12" t="s">
        <v>11</v>
      </c>
      <c r="B4" s="13" t="s">
        <v>51</v>
      </c>
    </row>
    <row r="5" spans="1:2" ht="15.6" x14ac:dyDescent="0.25">
      <c r="A5" s="12" t="s">
        <v>12</v>
      </c>
      <c r="B5" s="13" t="s">
        <v>52</v>
      </c>
    </row>
    <row r="6" spans="1:2" ht="15.6" x14ac:dyDescent="0.25">
      <c r="A6" s="12" t="s">
        <v>13</v>
      </c>
      <c r="B6" s="13" t="s">
        <v>53</v>
      </c>
    </row>
    <row r="7" spans="1:2" ht="15.6" x14ac:dyDescent="0.25">
      <c r="A7" s="12" t="s">
        <v>54</v>
      </c>
      <c r="B7" s="13" t="s">
        <v>55</v>
      </c>
    </row>
    <row r="8" spans="1:2" ht="15.6" x14ac:dyDescent="0.25">
      <c r="A8" s="12" t="s">
        <v>14</v>
      </c>
      <c r="B8" s="13" t="s">
        <v>56</v>
      </c>
    </row>
    <row r="9" spans="1:2" ht="15.6" x14ac:dyDescent="0.25">
      <c r="A9" s="12" t="s">
        <v>15</v>
      </c>
      <c r="B9" s="13" t="s">
        <v>57</v>
      </c>
    </row>
    <row r="10" spans="1:2" ht="15.6" x14ac:dyDescent="0.25">
      <c r="A10" s="12" t="s">
        <v>16</v>
      </c>
      <c r="B10" s="13" t="s">
        <v>58</v>
      </c>
    </row>
    <row r="11" spans="1:2" ht="15.6" x14ac:dyDescent="0.25">
      <c r="A11" s="12" t="s">
        <v>17</v>
      </c>
      <c r="B11" s="13" t="s">
        <v>59</v>
      </c>
    </row>
    <row r="12" spans="1:2" ht="15.6" x14ac:dyDescent="0.25">
      <c r="A12" s="12" t="s">
        <v>18</v>
      </c>
      <c r="B12" s="13" t="s">
        <v>60</v>
      </c>
    </row>
    <row r="13" spans="1:2" ht="15.6" x14ac:dyDescent="0.25">
      <c r="A13" s="12" t="s">
        <v>19</v>
      </c>
      <c r="B13" s="13" t="s">
        <v>61</v>
      </c>
    </row>
    <row r="14" spans="1:2" ht="15.6" x14ac:dyDescent="0.25">
      <c r="A14" s="12" t="s">
        <v>20</v>
      </c>
      <c r="B14" s="13" t="s">
        <v>62</v>
      </c>
    </row>
    <row r="15" spans="1:2" ht="15.6" x14ac:dyDescent="0.25">
      <c r="A15" s="12" t="s">
        <v>21</v>
      </c>
      <c r="B15" s="13" t="s">
        <v>63</v>
      </c>
    </row>
    <row r="16" spans="1:2" ht="15.6" x14ac:dyDescent="0.25">
      <c r="A16" s="12" t="s">
        <v>22</v>
      </c>
      <c r="B16" s="13" t="s">
        <v>64</v>
      </c>
    </row>
    <row r="17" spans="1:2" ht="15.6" x14ac:dyDescent="0.25">
      <c r="A17" s="12" t="s">
        <v>23</v>
      </c>
      <c r="B17" s="13" t="s">
        <v>65</v>
      </c>
    </row>
    <row r="18" spans="1:2" ht="15.6" x14ac:dyDescent="0.25">
      <c r="A18" s="12" t="s">
        <v>24</v>
      </c>
      <c r="B18" s="13" t="s">
        <v>66</v>
      </c>
    </row>
    <row r="19" spans="1:2" ht="15.6" x14ac:dyDescent="0.25">
      <c r="A19" s="12" t="s">
        <v>25</v>
      </c>
      <c r="B19" s="13" t="s">
        <v>67</v>
      </c>
    </row>
    <row r="20" spans="1:2" ht="15.6" x14ac:dyDescent="0.25">
      <c r="A20" s="12" t="s">
        <v>26</v>
      </c>
      <c r="B20" s="1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27F7-163F-447B-AB71-BEB2CD03E6A3}">
  <dimension ref="A2:B7"/>
  <sheetViews>
    <sheetView workbookViewId="0">
      <selection activeCell="A3" sqref="A3:B6"/>
    </sheetView>
  </sheetViews>
  <sheetFormatPr baseColWidth="10" defaultRowHeight="14.4" x14ac:dyDescent="0.3"/>
  <cols>
    <col min="1" max="1" width="36.21875" bestFit="1" customWidth="1"/>
    <col min="2" max="2" width="14.21875" style="16" bestFit="1" customWidth="1"/>
  </cols>
  <sheetData>
    <row r="2" spans="1:2" x14ac:dyDescent="0.3">
      <c r="A2" s="10" t="s">
        <v>47</v>
      </c>
      <c r="B2" t="s">
        <v>88</v>
      </c>
    </row>
    <row r="3" spans="1:2" x14ac:dyDescent="0.3">
      <c r="A3" s="11" t="s">
        <v>58</v>
      </c>
      <c r="B3" s="21">
        <v>50761862.260000005</v>
      </c>
    </row>
    <row r="4" spans="1:2" x14ac:dyDescent="0.3">
      <c r="A4" s="11" t="s">
        <v>55</v>
      </c>
      <c r="B4" s="21">
        <v>47791316.519999996</v>
      </c>
    </row>
    <row r="5" spans="1:2" x14ac:dyDescent="0.3">
      <c r="A5" s="11" t="s">
        <v>57</v>
      </c>
      <c r="B5" s="21">
        <v>0</v>
      </c>
    </row>
    <row r="6" spans="1:2" x14ac:dyDescent="0.3">
      <c r="A6" s="11" t="s">
        <v>49</v>
      </c>
      <c r="B6" s="21">
        <v>98019454.430000022</v>
      </c>
    </row>
    <row r="7" spans="1:2" x14ac:dyDescent="0.3">
      <c r="A7" s="11" t="s">
        <v>48</v>
      </c>
      <c r="B7" s="21">
        <v>196572633.21000004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3F1E6-134C-4CD0-B5BC-7894BEF27622}">
  <dimension ref="A3:B8"/>
  <sheetViews>
    <sheetView workbookViewId="0">
      <selection activeCell="A4" sqref="A4:B7"/>
    </sheetView>
  </sheetViews>
  <sheetFormatPr baseColWidth="10" defaultRowHeight="14.4" x14ac:dyDescent="0.3"/>
  <cols>
    <col min="1" max="1" width="36.21875" bestFit="1" customWidth="1"/>
    <col min="2" max="2" width="15" style="16" bestFit="1" customWidth="1"/>
  </cols>
  <sheetData>
    <row r="3" spans="1:2" x14ac:dyDescent="0.3">
      <c r="A3" s="10" t="s">
        <v>47</v>
      </c>
      <c r="B3" s="16" t="s">
        <v>88</v>
      </c>
    </row>
    <row r="4" spans="1:2" x14ac:dyDescent="0.3">
      <c r="A4" s="11" t="s">
        <v>58</v>
      </c>
      <c r="B4" s="16">
        <v>50761862.260000005</v>
      </c>
    </row>
    <row r="5" spans="1:2" x14ac:dyDescent="0.3">
      <c r="A5" s="11" t="s">
        <v>55</v>
      </c>
      <c r="B5" s="16">
        <v>47791316.519999996</v>
      </c>
    </row>
    <row r="6" spans="1:2" x14ac:dyDescent="0.3">
      <c r="A6" s="11" t="s">
        <v>57</v>
      </c>
      <c r="B6" s="16">
        <v>0</v>
      </c>
    </row>
    <row r="7" spans="1:2" x14ac:dyDescent="0.3">
      <c r="A7" s="11" t="s">
        <v>49</v>
      </c>
      <c r="B7" s="16">
        <v>98019454.430000022</v>
      </c>
    </row>
    <row r="8" spans="1:2" x14ac:dyDescent="0.3">
      <c r="A8" s="11" t="s">
        <v>48</v>
      </c>
      <c r="B8" s="16">
        <v>196572633.21000004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876B-70B3-4588-97BF-A84F7BE7304F}">
  <dimension ref="B3:M29"/>
  <sheetViews>
    <sheetView workbookViewId="0">
      <selection activeCell="B3" sqref="B3:M29"/>
    </sheetView>
  </sheetViews>
  <sheetFormatPr baseColWidth="10" defaultRowHeight="14.4" x14ac:dyDescent="0.3"/>
  <cols>
    <col min="9" max="9" width="37.6640625" bestFit="1" customWidth="1"/>
    <col min="10" max="12" width="12.6640625" bestFit="1" customWidth="1"/>
    <col min="13" max="13" width="13.6640625" bestFit="1" customWidth="1"/>
  </cols>
  <sheetData>
    <row r="3" spans="2:13" x14ac:dyDescent="0.3"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7</v>
      </c>
      <c r="I3" s="9" t="s">
        <v>86</v>
      </c>
      <c r="J3" s="9" t="s">
        <v>90</v>
      </c>
      <c r="K3" s="9" t="s">
        <v>91</v>
      </c>
      <c r="L3" s="9" t="s">
        <v>92</v>
      </c>
      <c r="M3" s="9" t="s">
        <v>87</v>
      </c>
    </row>
    <row r="4" spans="2:13" x14ac:dyDescent="0.3">
      <c r="B4" s="20" t="s">
        <v>69</v>
      </c>
      <c r="C4" s="20" t="s">
        <v>33</v>
      </c>
      <c r="D4" s="20" t="s">
        <v>70</v>
      </c>
      <c r="E4" s="20" t="s">
        <v>71</v>
      </c>
      <c r="F4" s="20" t="s">
        <v>34</v>
      </c>
      <c r="G4" s="20"/>
      <c r="H4" s="20" t="s">
        <v>54</v>
      </c>
      <c r="I4" s="14" t="str">
        <f>+VLOOKUP(H4,PP!A$1:B20,2,0)</f>
        <v>GOBIERNO Y SEGURIDAD EN ALCALDIAS</v>
      </c>
      <c r="J4" s="15">
        <v>16106418.359999999</v>
      </c>
      <c r="K4" s="15">
        <v>15582736.800000001</v>
      </c>
      <c r="L4" s="15">
        <v>16102161.359999999</v>
      </c>
      <c r="M4" s="15">
        <f>SUM(J4:L4)</f>
        <v>47791316.519999996</v>
      </c>
    </row>
    <row r="5" spans="2:13" x14ac:dyDescent="0.3">
      <c r="B5" s="20" t="s">
        <v>69</v>
      </c>
      <c r="C5" s="20" t="s">
        <v>33</v>
      </c>
      <c r="D5" s="20" t="s">
        <v>35</v>
      </c>
      <c r="E5" s="20" t="s">
        <v>71</v>
      </c>
      <c r="F5" s="20" t="s">
        <v>36</v>
      </c>
      <c r="G5" s="20"/>
      <c r="H5" s="20" t="str">
        <f t="shared" ref="H5:H29" si="0">+MID(D5,7,4)</f>
        <v>K023</v>
      </c>
      <c r="I5" s="14" t="str">
        <f>+VLOOKUP(H5,PP!A$1:B21,2,0)</f>
        <v>INFRAESTRUCTURA URBANA</v>
      </c>
      <c r="J5" s="15">
        <v>0</v>
      </c>
      <c r="K5" s="15">
        <v>0</v>
      </c>
      <c r="L5" s="15">
        <v>0</v>
      </c>
      <c r="M5" s="15">
        <f t="shared" ref="M5:M29" si="1">SUM(J5:L5)</f>
        <v>0</v>
      </c>
    </row>
    <row r="6" spans="2:13" x14ac:dyDescent="0.3">
      <c r="B6" s="20" t="s">
        <v>69</v>
      </c>
      <c r="C6" s="20" t="s">
        <v>33</v>
      </c>
      <c r="D6" s="20" t="s">
        <v>39</v>
      </c>
      <c r="E6" s="20" t="s">
        <v>71</v>
      </c>
      <c r="F6" s="20" t="s">
        <v>72</v>
      </c>
      <c r="G6" s="20"/>
      <c r="H6" s="20" t="str">
        <f t="shared" si="0"/>
        <v>M001</v>
      </c>
      <c r="I6" s="14" t="str">
        <f>+VLOOKUP(H6,PP!A$1:B22,2,0)</f>
        <v>ACTIVIDADES DE APOYO ADMINISTRATIVO</v>
      </c>
      <c r="J6" s="15">
        <v>0</v>
      </c>
      <c r="K6" s="15">
        <v>0</v>
      </c>
      <c r="L6" s="15">
        <v>405670.56</v>
      </c>
      <c r="M6" s="15">
        <f t="shared" si="1"/>
        <v>405670.56</v>
      </c>
    </row>
    <row r="7" spans="2:13" x14ac:dyDescent="0.3">
      <c r="B7" s="20" t="s">
        <v>69</v>
      </c>
      <c r="C7" s="20" t="s">
        <v>33</v>
      </c>
      <c r="D7" s="20" t="s">
        <v>39</v>
      </c>
      <c r="E7" s="20" t="s">
        <v>71</v>
      </c>
      <c r="F7" s="20" t="s">
        <v>40</v>
      </c>
      <c r="G7" s="20"/>
      <c r="H7" s="20" t="str">
        <f t="shared" si="0"/>
        <v>M001</v>
      </c>
      <c r="I7" s="14" t="str">
        <f>+VLOOKUP(H7,PP!A$1:B23,2,0)</f>
        <v>ACTIVIDADES DE APOYO ADMINISTRATIVO</v>
      </c>
      <c r="J7" s="15">
        <v>7762577.6699999999</v>
      </c>
      <c r="K7" s="15">
        <v>9496086.6500000004</v>
      </c>
      <c r="L7" s="15">
        <v>15358680.710000001</v>
      </c>
      <c r="M7" s="15">
        <f t="shared" si="1"/>
        <v>32617345.030000001</v>
      </c>
    </row>
    <row r="8" spans="2:13" x14ac:dyDescent="0.3">
      <c r="B8" s="20" t="s">
        <v>69</v>
      </c>
      <c r="C8" s="20" t="s">
        <v>33</v>
      </c>
      <c r="D8" s="20" t="s">
        <v>39</v>
      </c>
      <c r="E8" s="20" t="s">
        <v>71</v>
      </c>
      <c r="F8" s="20" t="s">
        <v>73</v>
      </c>
      <c r="G8" s="20"/>
      <c r="H8" s="20" t="str">
        <f t="shared" si="0"/>
        <v>M001</v>
      </c>
      <c r="I8" s="14" t="str">
        <f>+VLOOKUP(H8,PP!A$1:B24,2,0)</f>
        <v>ACTIVIDADES DE APOYO ADMINISTRATIVO</v>
      </c>
      <c r="J8" s="15">
        <v>0</v>
      </c>
      <c r="K8" s="15">
        <v>2298115.3199999998</v>
      </c>
      <c r="L8" s="15">
        <v>1325471.9099999999</v>
      </c>
      <c r="M8" s="15">
        <f t="shared" si="1"/>
        <v>3623587.2299999995</v>
      </c>
    </row>
    <row r="9" spans="2:13" x14ac:dyDescent="0.3">
      <c r="B9" s="20" t="s">
        <v>69</v>
      </c>
      <c r="C9" s="20" t="s">
        <v>33</v>
      </c>
      <c r="D9" s="20" t="s">
        <v>39</v>
      </c>
      <c r="E9" s="20" t="s">
        <v>71</v>
      </c>
      <c r="F9" s="20" t="s">
        <v>74</v>
      </c>
      <c r="G9" s="20"/>
      <c r="H9" s="20" t="str">
        <f t="shared" si="0"/>
        <v>M001</v>
      </c>
      <c r="I9" s="14" t="str">
        <f>+VLOOKUP(H9,PP!A$1:B25,2,0)</f>
        <v>ACTIVIDADES DE APOYO ADMINISTRATIVO</v>
      </c>
      <c r="J9" s="15">
        <v>0</v>
      </c>
      <c r="K9" s="15">
        <v>0</v>
      </c>
      <c r="L9" s="15">
        <v>0</v>
      </c>
      <c r="M9" s="15">
        <f t="shared" si="1"/>
        <v>0</v>
      </c>
    </row>
    <row r="10" spans="2:13" x14ac:dyDescent="0.3">
      <c r="B10" s="20" t="s">
        <v>69</v>
      </c>
      <c r="C10" s="20" t="s">
        <v>33</v>
      </c>
      <c r="D10" s="20" t="s">
        <v>39</v>
      </c>
      <c r="E10" s="20" t="s">
        <v>71</v>
      </c>
      <c r="F10" s="20" t="s">
        <v>93</v>
      </c>
      <c r="G10" s="20"/>
      <c r="H10" s="20" t="str">
        <f t="shared" si="0"/>
        <v>M001</v>
      </c>
      <c r="I10" s="14" t="str">
        <f>+VLOOKUP(H10,PP!A$1:B26,2,0)</f>
        <v>ACTIVIDADES DE APOYO ADMINISTRATIVO</v>
      </c>
      <c r="J10" s="15">
        <v>0</v>
      </c>
      <c r="K10" s="15">
        <v>0</v>
      </c>
      <c r="L10" s="15">
        <v>0</v>
      </c>
      <c r="M10" s="15">
        <f t="shared" si="1"/>
        <v>0</v>
      </c>
    </row>
    <row r="11" spans="2:13" x14ac:dyDescent="0.3">
      <c r="B11" s="20" t="s">
        <v>69</v>
      </c>
      <c r="C11" s="20" t="s">
        <v>33</v>
      </c>
      <c r="D11" s="20" t="s">
        <v>39</v>
      </c>
      <c r="E11" s="20" t="s">
        <v>71</v>
      </c>
      <c r="F11" s="20" t="s">
        <v>41</v>
      </c>
      <c r="G11" s="20"/>
      <c r="H11" s="20" t="str">
        <f t="shared" si="0"/>
        <v>M001</v>
      </c>
      <c r="I11" s="14" t="str">
        <f>+VLOOKUP(H11,PP!A$1:B27,2,0)</f>
        <v>ACTIVIDADES DE APOYO ADMINISTRATIVO</v>
      </c>
      <c r="J11" s="15">
        <v>0</v>
      </c>
      <c r="K11" s="15">
        <v>0</v>
      </c>
      <c r="L11" s="15">
        <v>0</v>
      </c>
      <c r="M11" s="15">
        <f t="shared" si="1"/>
        <v>0</v>
      </c>
    </row>
    <row r="12" spans="2:13" x14ac:dyDescent="0.3">
      <c r="B12" s="20" t="s">
        <v>69</v>
      </c>
      <c r="C12" s="20" t="s">
        <v>33</v>
      </c>
      <c r="D12" s="20" t="s">
        <v>39</v>
      </c>
      <c r="E12" s="20" t="s">
        <v>71</v>
      </c>
      <c r="F12" s="20" t="s">
        <v>42</v>
      </c>
      <c r="G12" s="20"/>
      <c r="H12" s="20" t="str">
        <f t="shared" si="0"/>
        <v>M001</v>
      </c>
      <c r="I12" s="14" t="str">
        <f>+VLOOKUP(H12,PP!A$1:B28,2,0)</f>
        <v>ACTIVIDADES DE APOYO ADMINISTRATIVO</v>
      </c>
      <c r="J12" s="15">
        <v>111443.01</v>
      </c>
      <c r="K12" s="15">
        <v>140469.29999999999</v>
      </c>
      <c r="L12" s="15">
        <v>135056.78</v>
      </c>
      <c r="M12" s="15">
        <f t="shared" si="1"/>
        <v>386969.08999999997</v>
      </c>
    </row>
    <row r="13" spans="2:13" x14ac:dyDescent="0.3">
      <c r="B13" s="20" t="s">
        <v>69</v>
      </c>
      <c r="C13" s="20" t="s">
        <v>33</v>
      </c>
      <c r="D13" s="20" t="s">
        <v>39</v>
      </c>
      <c r="E13" s="20" t="s">
        <v>71</v>
      </c>
      <c r="F13" s="20" t="s">
        <v>43</v>
      </c>
      <c r="G13" s="20"/>
      <c r="H13" s="20" t="str">
        <f t="shared" si="0"/>
        <v>M001</v>
      </c>
      <c r="I13" s="14" t="str">
        <f>+VLOOKUP(H13,PP!A$1:B29,2,0)</f>
        <v>ACTIVIDADES DE APOYO ADMINISTRATIVO</v>
      </c>
      <c r="J13" s="15">
        <v>1959801.3</v>
      </c>
      <c r="K13" s="15">
        <v>653267.1</v>
      </c>
      <c r="L13" s="15">
        <v>4536757.6500000004</v>
      </c>
      <c r="M13" s="15">
        <f t="shared" si="1"/>
        <v>7149826.0500000007</v>
      </c>
    </row>
    <row r="14" spans="2:13" x14ac:dyDescent="0.3">
      <c r="B14" s="20" t="s">
        <v>69</v>
      </c>
      <c r="C14" s="20" t="s">
        <v>33</v>
      </c>
      <c r="D14" s="20" t="s">
        <v>39</v>
      </c>
      <c r="E14" s="20" t="s">
        <v>71</v>
      </c>
      <c r="F14" s="20" t="s">
        <v>37</v>
      </c>
      <c r="G14" s="20"/>
      <c r="H14" s="20" t="str">
        <f t="shared" si="0"/>
        <v>M001</v>
      </c>
      <c r="I14" s="14" t="str">
        <f>+VLOOKUP(H14,PP!A$1:B30,2,0)</f>
        <v>ACTIVIDADES DE APOYO ADMINISTRATIVO</v>
      </c>
      <c r="J14" s="15">
        <v>2418033.79</v>
      </c>
      <c r="K14" s="15">
        <v>1842074.02</v>
      </c>
      <c r="L14" s="15">
        <v>1445521.19</v>
      </c>
      <c r="M14" s="15">
        <f t="shared" si="1"/>
        <v>5705629</v>
      </c>
    </row>
    <row r="15" spans="2:13" x14ac:dyDescent="0.3">
      <c r="B15" s="20" t="s">
        <v>69</v>
      </c>
      <c r="C15" s="20" t="s">
        <v>33</v>
      </c>
      <c r="D15" s="20" t="s">
        <v>39</v>
      </c>
      <c r="E15" s="20" t="s">
        <v>71</v>
      </c>
      <c r="F15" s="20" t="s">
        <v>44</v>
      </c>
      <c r="G15" s="20"/>
      <c r="H15" s="20" t="str">
        <f t="shared" si="0"/>
        <v>M001</v>
      </c>
      <c r="I15" s="14" t="str">
        <f>+VLOOKUP(H15,PP!A$1:B31,2,0)</f>
        <v>ACTIVIDADES DE APOYO ADMINISTRATIVO</v>
      </c>
      <c r="J15" s="15">
        <v>0</v>
      </c>
      <c r="K15" s="15">
        <v>698268.24</v>
      </c>
      <c r="L15" s="15">
        <v>174567.06</v>
      </c>
      <c r="M15" s="15">
        <f t="shared" si="1"/>
        <v>872835.3</v>
      </c>
    </row>
    <row r="16" spans="2:13" x14ac:dyDescent="0.3">
      <c r="B16" s="20" t="s">
        <v>69</v>
      </c>
      <c r="C16" s="20" t="s">
        <v>33</v>
      </c>
      <c r="D16" s="20" t="s">
        <v>45</v>
      </c>
      <c r="E16" s="20" t="s">
        <v>71</v>
      </c>
      <c r="F16" s="20" t="s">
        <v>75</v>
      </c>
      <c r="G16" s="20"/>
      <c r="H16" s="20" t="str">
        <f t="shared" si="0"/>
        <v>E187</v>
      </c>
      <c r="I16" s="14" t="str">
        <f>+VLOOKUP(H16,PP!A$1:B32,2,0)</f>
        <v>SERVICIOS PUBLICOS</v>
      </c>
      <c r="J16" s="15">
        <v>904000</v>
      </c>
      <c r="K16" s="15">
        <v>452000</v>
      </c>
      <c r="L16" s="15">
        <v>904000</v>
      </c>
      <c r="M16" s="15">
        <f t="shared" si="1"/>
        <v>2260000</v>
      </c>
    </row>
    <row r="17" spans="2:13" x14ac:dyDescent="0.3">
      <c r="B17" s="20" t="s">
        <v>69</v>
      </c>
      <c r="C17" s="20" t="s">
        <v>33</v>
      </c>
      <c r="D17" s="20" t="s">
        <v>45</v>
      </c>
      <c r="E17" s="20" t="s">
        <v>71</v>
      </c>
      <c r="F17" s="20" t="s">
        <v>76</v>
      </c>
      <c r="G17" s="20"/>
      <c r="H17" s="20" t="str">
        <f t="shared" si="0"/>
        <v>E187</v>
      </c>
      <c r="I17" s="14" t="str">
        <f>+VLOOKUP(H17,PP!A$1:B33,2,0)</f>
        <v>SERVICIOS PUBLICOS</v>
      </c>
      <c r="J17" s="15">
        <v>0</v>
      </c>
      <c r="K17" s="15">
        <v>0</v>
      </c>
      <c r="L17" s="15">
        <v>0</v>
      </c>
      <c r="M17" s="15">
        <f t="shared" si="1"/>
        <v>0</v>
      </c>
    </row>
    <row r="18" spans="2:13" x14ac:dyDescent="0.3">
      <c r="B18" s="20" t="s">
        <v>69</v>
      </c>
      <c r="C18" s="20" t="s">
        <v>33</v>
      </c>
      <c r="D18" s="20" t="s">
        <v>45</v>
      </c>
      <c r="E18" s="20" t="s">
        <v>71</v>
      </c>
      <c r="F18" s="20" t="s">
        <v>77</v>
      </c>
      <c r="G18" s="20"/>
      <c r="H18" s="20" t="str">
        <f t="shared" si="0"/>
        <v>E187</v>
      </c>
      <c r="I18" s="14" t="str">
        <f>+VLOOKUP(H18,PP!A$1:B34,2,0)</f>
        <v>SERVICIOS PUBLICOS</v>
      </c>
      <c r="J18" s="15">
        <v>0</v>
      </c>
      <c r="K18" s="15">
        <v>488028.24</v>
      </c>
      <c r="L18" s="15">
        <v>0</v>
      </c>
      <c r="M18" s="15">
        <f t="shared" si="1"/>
        <v>488028.24</v>
      </c>
    </row>
    <row r="19" spans="2:13" x14ac:dyDescent="0.3">
      <c r="B19" s="20" t="s">
        <v>69</v>
      </c>
      <c r="C19" s="20" t="s">
        <v>33</v>
      </c>
      <c r="D19" s="20" t="s">
        <v>45</v>
      </c>
      <c r="E19" s="20" t="s">
        <v>71</v>
      </c>
      <c r="F19" s="20" t="s">
        <v>78</v>
      </c>
      <c r="G19" s="20"/>
      <c r="H19" s="20" t="str">
        <f t="shared" si="0"/>
        <v>E187</v>
      </c>
      <c r="I19" s="14" t="str">
        <f>+VLOOKUP(H19,PP!A$1:B35,2,0)</f>
        <v>SERVICIOS PUBLICOS</v>
      </c>
      <c r="J19" s="15">
        <v>0</v>
      </c>
      <c r="K19" s="15">
        <v>0</v>
      </c>
      <c r="L19" s="15">
        <v>0</v>
      </c>
      <c r="M19" s="15">
        <f t="shared" si="1"/>
        <v>0</v>
      </c>
    </row>
    <row r="20" spans="2:13" x14ac:dyDescent="0.3">
      <c r="B20" s="20" t="s">
        <v>69</v>
      </c>
      <c r="C20" s="20" t="s">
        <v>33</v>
      </c>
      <c r="D20" s="20" t="s">
        <v>45</v>
      </c>
      <c r="E20" s="20" t="s">
        <v>71</v>
      </c>
      <c r="F20" s="20" t="s">
        <v>79</v>
      </c>
      <c r="G20" s="20"/>
      <c r="H20" s="20" t="str">
        <f t="shared" si="0"/>
        <v>E187</v>
      </c>
      <c r="I20" s="14" t="str">
        <f>+VLOOKUP(H20,PP!A$1:B36,2,0)</f>
        <v>SERVICIOS PUBLICOS</v>
      </c>
      <c r="J20" s="15">
        <v>0</v>
      </c>
      <c r="K20" s="15">
        <v>0</v>
      </c>
      <c r="L20" s="15">
        <v>0</v>
      </c>
      <c r="M20" s="15">
        <f t="shared" si="1"/>
        <v>0</v>
      </c>
    </row>
    <row r="21" spans="2:13" x14ac:dyDescent="0.3">
      <c r="B21" s="20" t="s">
        <v>69</v>
      </c>
      <c r="C21" s="20" t="s">
        <v>33</v>
      </c>
      <c r="D21" s="20" t="s">
        <v>45</v>
      </c>
      <c r="E21" s="20" t="s">
        <v>71</v>
      </c>
      <c r="F21" s="20" t="s">
        <v>80</v>
      </c>
      <c r="G21" s="20"/>
      <c r="H21" s="20" t="str">
        <f t="shared" si="0"/>
        <v>E187</v>
      </c>
      <c r="I21" s="14" t="str">
        <f>+VLOOKUP(H21,PP!A$1:B37,2,0)</f>
        <v>SERVICIOS PUBLICOS</v>
      </c>
      <c r="J21" s="15">
        <v>0</v>
      </c>
      <c r="K21" s="15">
        <v>0</v>
      </c>
      <c r="L21" s="15">
        <v>7500000</v>
      </c>
      <c r="M21" s="15">
        <f t="shared" si="1"/>
        <v>7500000</v>
      </c>
    </row>
    <row r="22" spans="2:13" x14ac:dyDescent="0.3">
      <c r="B22" s="20" t="s">
        <v>69</v>
      </c>
      <c r="C22" s="20" t="s">
        <v>33</v>
      </c>
      <c r="D22" s="20" t="s">
        <v>45</v>
      </c>
      <c r="E22" s="20" t="s">
        <v>71</v>
      </c>
      <c r="F22" s="20" t="s">
        <v>81</v>
      </c>
      <c r="G22" s="20"/>
      <c r="H22" s="20" t="str">
        <f t="shared" si="0"/>
        <v>E187</v>
      </c>
      <c r="I22" s="14" t="str">
        <f>+VLOOKUP(H22,PP!A$1:B38,2,0)</f>
        <v>SERVICIOS PUBLICOS</v>
      </c>
      <c r="J22" s="15">
        <v>0</v>
      </c>
      <c r="K22" s="15">
        <v>0</v>
      </c>
      <c r="L22" s="15">
        <v>0</v>
      </c>
      <c r="M22" s="15">
        <f t="shared" si="1"/>
        <v>0</v>
      </c>
    </row>
    <row r="23" spans="2:13" x14ac:dyDescent="0.3">
      <c r="B23" s="20" t="s">
        <v>69</v>
      </c>
      <c r="C23" s="20" t="s">
        <v>33</v>
      </c>
      <c r="D23" s="20" t="s">
        <v>45</v>
      </c>
      <c r="E23" s="20" t="s">
        <v>71</v>
      </c>
      <c r="F23" s="20" t="s">
        <v>82</v>
      </c>
      <c r="G23" s="20"/>
      <c r="H23" s="20" t="str">
        <f t="shared" si="0"/>
        <v>E187</v>
      </c>
      <c r="I23" s="14" t="str">
        <f>+VLOOKUP(H23,PP!A$1:B39,2,0)</f>
        <v>SERVICIOS PUBLICOS</v>
      </c>
      <c r="J23" s="15">
        <v>0</v>
      </c>
      <c r="K23" s="15">
        <v>0</v>
      </c>
      <c r="L23" s="15">
        <v>7417103.3600000003</v>
      </c>
      <c r="M23" s="15">
        <f t="shared" si="1"/>
        <v>7417103.3600000003</v>
      </c>
    </row>
    <row r="24" spans="2:13" x14ac:dyDescent="0.3">
      <c r="B24" s="20" t="s">
        <v>69</v>
      </c>
      <c r="C24" s="20" t="s">
        <v>33</v>
      </c>
      <c r="D24" s="20" t="s">
        <v>45</v>
      </c>
      <c r="E24" s="20" t="s">
        <v>71</v>
      </c>
      <c r="F24" s="20" t="s">
        <v>83</v>
      </c>
      <c r="G24" s="20"/>
      <c r="H24" s="20" t="str">
        <f t="shared" si="0"/>
        <v>E187</v>
      </c>
      <c r="I24" s="14" t="str">
        <f>+VLOOKUP(H24,PP!A$1:B40,2,0)</f>
        <v>SERVICIOS PUBLICOS</v>
      </c>
      <c r="J24" s="15">
        <v>3083476</v>
      </c>
      <c r="K24" s="15">
        <v>3488865</v>
      </c>
      <c r="L24" s="15">
        <v>3403972</v>
      </c>
      <c r="M24" s="15">
        <f t="shared" si="1"/>
        <v>9976313</v>
      </c>
    </row>
    <row r="25" spans="2:13" x14ac:dyDescent="0.3">
      <c r="B25" s="20" t="s">
        <v>69</v>
      </c>
      <c r="C25" s="20" t="s">
        <v>33</v>
      </c>
      <c r="D25" s="20" t="s">
        <v>45</v>
      </c>
      <c r="E25" s="20" t="s">
        <v>71</v>
      </c>
      <c r="F25" s="20" t="s">
        <v>46</v>
      </c>
      <c r="G25" s="20"/>
      <c r="H25" s="20" t="str">
        <f t="shared" si="0"/>
        <v>E187</v>
      </c>
      <c r="I25" s="14" t="str">
        <f>+VLOOKUP(H25,PP!A$1:B41,2,0)</f>
        <v>SERVICIOS PUBLICOS</v>
      </c>
      <c r="J25" s="15">
        <v>13893374.23</v>
      </c>
      <c r="K25" s="15">
        <v>13445200.859999999</v>
      </c>
      <c r="L25" s="15">
        <v>13893374.23</v>
      </c>
      <c r="M25" s="15">
        <f t="shared" si="1"/>
        <v>41231949.32</v>
      </c>
    </row>
    <row r="26" spans="2:13" x14ac:dyDescent="0.3">
      <c r="B26" s="20" t="s">
        <v>69</v>
      </c>
      <c r="C26" s="20" t="s">
        <v>33</v>
      </c>
      <c r="D26" s="20" t="s">
        <v>45</v>
      </c>
      <c r="E26" s="20" t="s">
        <v>71</v>
      </c>
      <c r="F26" s="20" t="s">
        <v>38</v>
      </c>
      <c r="G26" s="20"/>
      <c r="H26" s="20" t="str">
        <f t="shared" si="0"/>
        <v>E187</v>
      </c>
      <c r="I26" s="14" t="str">
        <f>+VLOOKUP(H26,PP!A$1:B42,2,0)</f>
        <v>SERVICIOS PUBLICOS</v>
      </c>
      <c r="J26" s="15">
        <v>0</v>
      </c>
      <c r="K26" s="15">
        <v>2065056</v>
      </c>
      <c r="L26" s="15">
        <v>0</v>
      </c>
      <c r="M26" s="15">
        <f t="shared" si="1"/>
        <v>2065056</v>
      </c>
    </row>
    <row r="27" spans="2:13" x14ac:dyDescent="0.3">
      <c r="B27" s="20" t="s">
        <v>69</v>
      </c>
      <c r="C27" s="20" t="s">
        <v>33</v>
      </c>
      <c r="D27" s="20" t="s">
        <v>45</v>
      </c>
      <c r="E27" s="20" t="s">
        <v>71</v>
      </c>
      <c r="F27" s="20" t="s">
        <v>84</v>
      </c>
      <c r="G27" s="20"/>
      <c r="H27" s="20" t="str">
        <f t="shared" si="0"/>
        <v>E187</v>
      </c>
      <c r="I27" s="14" t="str">
        <f>+VLOOKUP(H27,PP!A$1:B43,2,0)</f>
        <v>SERVICIOS PUBLICOS</v>
      </c>
      <c r="J27" s="15">
        <v>7693629.1900000004</v>
      </c>
      <c r="K27" s="15">
        <v>8435999.5700000003</v>
      </c>
      <c r="L27" s="15">
        <v>8032124.8099999996</v>
      </c>
      <c r="M27" s="15">
        <f t="shared" si="1"/>
        <v>24161753.57</v>
      </c>
    </row>
    <row r="28" spans="2:13" x14ac:dyDescent="0.3">
      <c r="B28" s="20" t="s">
        <v>69</v>
      </c>
      <c r="C28" s="20" t="s">
        <v>33</v>
      </c>
      <c r="D28" s="20" t="s">
        <v>45</v>
      </c>
      <c r="E28" s="20" t="s">
        <v>71</v>
      </c>
      <c r="F28" s="20" t="s">
        <v>37</v>
      </c>
      <c r="G28" s="20"/>
      <c r="H28" s="20" t="str">
        <f t="shared" si="0"/>
        <v>E187</v>
      </c>
      <c r="I28" s="14" t="str">
        <f>+VLOOKUP(H28,PP!A$1:B44,2,0)</f>
        <v>SERVICIOS PUBLICOS</v>
      </c>
      <c r="J28" s="15">
        <v>399040</v>
      </c>
      <c r="K28" s="15">
        <v>143654.39999999999</v>
      </c>
      <c r="L28" s="15">
        <v>0</v>
      </c>
      <c r="M28" s="15">
        <f t="shared" si="1"/>
        <v>542694.40000000002</v>
      </c>
    </row>
    <row r="29" spans="2:13" x14ac:dyDescent="0.3">
      <c r="B29" s="20" t="s">
        <v>69</v>
      </c>
      <c r="C29" s="20" t="s">
        <v>33</v>
      </c>
      <c r="D29" s="20" t="s">
        <v>45</v>
      </c>
      <c r="E29" s="20" t="s">
        <v>71</v>
      </c>
      <c r="F29" s="20" t="s">
        <v>85</v>
      </c>
      <c r="G29" s="20"/>
      <c r="H29" s="20" t="str">
        <f t="shared" si="0"/>
        <v>E187</v>
      </c>
      <c r="I29" s="14" t="str">
        <f>+VLOOKUP(H29,PP!A$1:B45,2,0)</f>
        <v>SERVICIOS PUBLICOS</v>
      </c>
      <c r="J29" s="15">
        <v>877806.54</v>
      </c>
      <c r="K29" s="15">
        <v>0</v>
      </c>
      <c r="L29" s="15">
        <v>1498750</v>
      </c>
      <c r="M29" s="15">
        <f t="shared" si="1"/>
        <v>2376556.54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Formato</vt:lpstr>
      <vt:lpstr>Formato Intereses</vt:lpstr>
      <vt:lpstr>PP</vt:lpstr>
      <vt:lpstr>Hoja4</vt:lpstr>
      <vt:lpstr>Hoja1</vt:lpstr>
      <vt:lpstr>Hoja3</vt:lpstr>
      <vt:lpstr>Formato!Área_de_impresión</vt:lpstr>
      <vt:lpstr>'Formato Intereses'!Área_de_impresión</vt:lpstr>
      <vt:lpstr>Formato!Títulos_a_imprimir</vt:lpstr>
      <vt:lpstr>'Formato Intereses'!Títulos_a_imprimir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Daniel Alberto Pastrana Neria</cp:lastModifiedBy>
  <cp:lastPrinted>2023-10-10T02:19:23Z</cp:lastPrinted>
  <dcterms:created xsi:type="dcterms:W3CDTF">2013-07-22T18:16:37Z</dcterms:created>
  <dcterms:modified xsi:type="dcterms:W3CDTF">2024-07-18T01:35:33Z</dcterms:modified>
</cp:coreProperties>
</file>