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4\26. CONAC\01_Primer_Trimestre\"/>
    </mc:Choice>
  </mc:AlternateContent>
  <xr:revisionPtr revIDLastSave="0" documentId="13_ncr:1_{1B088791-BEB8-41C5-8E68-74CCBBD1D42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rmato" sheetId="1" r:id="rId1"/>
    <sheet name="Formato Intereses" sheetId="3" r:id="rId2"/>
    <sheet name="PP" sheetId="2" state="hidden" r:id="rId3"/>
    <sheet name="Hoja4" sheetId="5" state="hidden" r:id="rId4"/>
    <sheet name="Hoja3" sheetId="4" state="hidden" r:id="rId5"/>
  </sheets>
  <definedNames>
    <definedName name="_xlnm.Print_Area" localSheetId="0">Formato!$A$1:$B$10</definedName>
    <definedName name="_xlnm.Print_Area" localSheetId="1">'Formato Intereses'!$A$1:$B$8</definedName>
    <definedName name="_xlnm.Print_Titles" localSheetId="0">Formato!$1:$6</definedName>
    <definedName name="_xlnm.Print_Titles" localSheetId="1">'Formato Intereses'!$1:$6</definedName>
  </definedNames>
  <calcPr calcId="191029"/>
  <pivotCaches>
    <pivotCache cacheId="24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" l="1"/>
  <c r="L27" i="4"/>
  <c r="M27" i="4"/>
  <c r="J27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" i="4"/>
  <c r="B8" i="3"/>
  <c r="B10" i="1" l="1"/>
</calcChain>
</file>

<file path=xl/sharedStrings.xml><?xml version="1.0" encoding="utf-8"?>
<sst xmlns="http://schemas.openxmlformats.org/spreadsheetml/2006/main" count="201" uniqueCount="93">
  <si>
    <t>Formato de información de aplicación de recursos del FORTAMUN</t>
  </si>
  <si>
    <t>Monto Pagado</t>
  </si>
  <si>
    <t>Total</t>
  </si>
  <si>
    <t>Destino de las Aportaciones
(Rubro específico en que se aplica)</t>
  </si>
  <si>
    <t>Gobierno de la Ciudad de México</t>
  </si>
  <si>
    <t>Unidad Responsable del Gasto: 02 CD 14 Alcaldía Tlalpan</t>
  </si>
  <si>
    <t>Formato de información de aplicación de recursos del FORTAMUN (INTERESES)</t>
  </si>
  <si>
    <t>PP</t>
  </si>
  <si>
    <t>Denominación</t>
  </si>
  <si>
    <t>E187</t>
  </si>
  <si>
    <t>E188</t>
  </si>
  <si>
    <t>E189</t>
  </si>
  <si>
    <t>E190</t>
  </si>
  <si>
    <t>E198</t>
  </si>
  <si>
    <t>F037</t>
  </si>
  <si>
    <t>K023</t>
  </si>
  <si>
    <t>M001</t>
  </si>
  <si>
    <t>M002</t>
  </si>
  <si>
    <t>N001</t>
  </si>
  <si>
    <t>R002</t>
  </si>
  <si>
    <t>S229</t>
  </si>
  <si>
    <t>S230</t>
  </si>
  <si>
    <t>S232</t>
  </si>
  <si>
    <t>S233</t>
  </si>
  <si>
    <t>S234</t>
  </si>
  <si>
    <t>S235</t>
  </si>
  <si>
    <t>U048</t>
  </si>
  <si>
    <t>AÑO</t>
  </si>
  <si>
    <t>CENTRO GESTOR</t>
  </si>
  <si>
    <t>AREA FUNCIONAL</t>
  </si>
  <si>
    <t>FONDO</t>
  </si>
  <si>
    <t>POS. PRESUP.</t>
  </si>
  <si>
    <t>PROYECTO</t>
  </si>
  <si>
    <t>02CD14</t>
  </si>
  <si>
    <t>33811200</t>
  </si>
  <si>
    <t>221274K023</t>
  </si>
  <si>
    <t>241122A7</t>
  </si>
  <si>
    <t>35811100</t>
  </si>
  <si>
    <t>31311200</t>
  </si>
  <si>
    <t>221313M001</t>
  </si>
  <si>
    <t>26111200</t>
  </si>
  <si>
    <t>31911200</t>
  </si>
  <si>
    <t>33611279</t>
  </si>
  <si>
    <t>34511200</t>
  </si>
  <si>
    <t>39691200</t>
  </si>
  <si>
    <t>226321E187</t>
  </si>
  <si>
    <t>31121294</t>
  </si>
  <si>
    <t>Etiquetas de fila</t>
  </si>
  <si>
    <t>Total general</t>
  </si>
  <si>
    <t>Período (Enero-Marzo 2024)</t>
  </si>
  <si>
    <t>SERVICIOS PUBLICOS</t>
  </si>
  <si>
    <t>EDUCACION, CULTURA DEPORTE Y RECREACION</t>
  </si>
  <si>
    <t>SERVICIOS DE SALUD EN ALCALDIAS</t>
  </si>
  <si>
    <t>SERVICIOS DE ATENCION ANIMAL</t>
  </si>
  <si>
    <t>SERVICIOS DE CUIDADO INFANTIL</t>
  </si>
  <si>
    <t>E200</t>
  </si>
  <si>
    <t>GOBIERNO Y SEGURIDAD EN ALCALDIAS</t>
  </si>
  <si>
    <t>TURISMO, EMPLEO Y FOMENTO ECONOMICO</t>
  </si>
  <si>
    <t>INFRAESTRUCTURA URBANA</t>
  </si>
  <si>
    <t>ACTIVIDADES DE APOYO ADMINISTRATIVO</t>
  </si>
  <si>
    <t>PROVISIONES PARA CONTINGENCIAS</t>
  </si>
  <si>
    <t>CUMPLIMIENTO DE LOS PROGRAMAS DE PROTECCION CIVIL</t>
  </si>
  <si>
    <t>PRESUPUESTO PARTICIPATIVO</t>
  </si>
  <si>
    <t>APOYO PARA EL DESARROLLO INTEGRAL DE LA MUJER</t>
  </si>
  <si>
    <t>PROGRAMA PARA ENFERMEDADES CRONICO DEGENERATIVAS Y DISCAPACIDAD</t>
  </si>
  <si>
    <t>AYUDAS PARA LA COMUNIDAD LGBTTTIQ+</t>
  </si>
  <si>
    <t>APOYO DE ALIMENTACION Y REFUGIO PARA PERSONAS VULNERABLES</t>
  </si>
  <si>
    <t>PROGRAMA DE APOYO PARA EL BIENESTAR FAMILIAR</t>
  </si>
  <si>
    <t>APOYOS PARA EL CUIDADO DEL ADULTO MAYOR</t>
  </si>
  <si>
    <t>APOYOS SOCIALES</t>
  </si>
  <si>
    <t>ENERO</t>
  </si>
  <si>
    <t>FEBRERO</t>
  </si>
  <si>
    <t>MARZO</t>
  </si>
  <si>
    <t>4</t>
  </si>
  <si>
    <t>221063E200</t>
  </si>
  <si>
    <t>25P140</t>
  </si>
  <si>
    <t>21111200</t>
  </si>
  <si>
    <t>27111200</t>
  </si>
  <si>
    <t>27211200</t>
  </si>
  <si>
    <t>23112100</t>
  </si>
  <si>
    <t>241921A7</t>
  </si>
  <si>
    <t>242121A7</t>
  </si>
  <si>
    <t>243121A7</t>
  </si>
  <si>
    <t>244121A7</t>
  </si>
  <si>
    <t>246121A7</t>
  </si>
  <si>
    <t>247121A7</t>
  </si>
  <si>
    <t>249121A7</t>
  </si>
  <si>
    <t>31121200</t>
  </si>
  <si>
    <t>32521100</t>
  </si>
  <si>
    <t>35911100</t>
  </si>
  <si>
    <t>PP_Texto</t>
  </si>
  <si>
    <t>TOTAL</t>
  </si>
  <si>
    <t>Suma 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</si>
</sst>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6F7271"/>
      <name val="Source Sans Pro"/>
      <family val="2"/>
    </font>
    <font>
      <b/>
      <sz val="10"/>
      <color rgb="FF6F7271"/>
      <name val="Source Sans Pro"/>
      <family val="2"/>
    </font>
    <font>
      <b/>
      <sz val="8"/>
      <color rgb="FF6F7271"/>
      <name val="Source Sans Pro"/>
      <family val="2"/>
    </font>
    <font>
      <b/>
      <sz val="9"/>
      <color rgb="FF6F7271"/>
      <name val="Source Sans Pro"/>
      <family val="2"/>
    </font>
    <font>
      <b/>
      <sz val="11"/>
      <color rgb="FFDDC9A3"/>
      <name val="Source Sans Pro"/>
      <family val="2"/>
    </font>
    <font>
      <b/>
      <sz val="16"/>
      <color theme="0"/>
      <name val="Source Sans Pro"/>
      <family val="2"/>
    </font>
    <font>
      <sz val="10"/>
      <name val="Arial"/>
      <family val="2"/>
    </font>
    <font>
      <sz val="12"/>
      <color theme="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/>
    </xf>
    <xf numFmtId="43" fontId="5" fillId="3" borderId="1" xfId="1" applyFont="1" applyFill="1" applyBorder="1"/>
    <xf numFmtId="0" fontId="7" fillId="5" borderId="0" xfId="0" applyFont="1" applyFill="1" applyAlignment="1">
      <alignment horizontal="center" vertical="center"/>
    </xf>
    <xf numFmtId="0" fontId="8" fillId="0" borderId="0" xfId="0" applyFont="1"/>
    <xf numFmtId="0" fontId="8" fillId="6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8" fillId="0" borderId="3" xfId="0" applyFont="1" applyBorder="1"/>
    <xf numFmtId="4" fontId="8" fillId="0" borderId="3" xfId="0" applyNumberFormat="1" applyFont="1" applyBorder="1" applyAlignment="1">
      <alignment horizontal="right"/>
    </xf>
    <xf numFmtId="0" fontId="8" fillId="7" borderId="3" xfId="0" applyFont="1" applyFill="1" applyBorder="1"/>
    <xf numFmtId="4" fontId="8" fillId="7" borderId="3" xfId="0" applyNumberFormat="1" applyFont="1" applyFill="1" applyBorder="1" applyAlignment="1">
      <alignment horizontal="right"/>
    </xf>
    <xf numFmtId="43" fontId="0" fillId="0" borderId="0" xfId="1" applyFont="1"/>
  </cellXfs>
  <cellStyles count="3">
    <cellStyle name="Millares" xfId="1" builtinId="3"/>
    <cellStyle name="Normal" xfId="0" builtinId="0"/>
    <cellStyle name="Normal 2" xfId="2" xr:uid="{4F8571EB-215D-4BED-AC4B-14EF35F3FA63}"/>
  </cellStyles>
  <dxfs count="0"/>
  <tableStyles count="0" defaultTableStyle="TableStyleMedium9" defaultPivotStyle="PivotStyleLight16"/>
  <colors>
    <mruColors>
      <color rgb="FFDDC9A3"/>
      <color rgb="FF235B4E"/>
      <color rgb="FF6F7271"/>
      <color rgb="FFFF0000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1370376</xdr:colOff>
      <xdr:row>5</xdr:row>
      <xdr:rowOff>93489</xdr:rowOff>
    </xdr:from>
    <xdr:ext cx="3686329" cy="46801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10EC0ED-5119-B489-3796-53BA5866CDEE}"/>
            </a:ext>
          </a:extLst>
        </xdr:cNvPr>
        <xdr:cNvSpPr/>
      </xdr:nvSpPr>
      <xdr:spPr>
        <a:xfrm>
          <a:off x="1370376" y="1522896"/>
          <a:ext cx="368632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2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movimientos al periodo</a:t>
          </a:r>
          <a:endParaRPr lang="es-ES" sz="2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Neria" refreshedDate="45390.462097222226" createdVersion="8" refreshedVersion="8" minRefreshableVersion="3" recordCount="25" xr:uid="{F91A5FCF-055C-4A2A-B779-7BBDAAFBFB2F}">
  <cacheSource type="worksheet">
    <worksheetSource ref="B1:M26" sheet="Hoja3"/>
  </cacheSource>
  <cacheFields count="12">
    <cacheField name="AÑO" numFmtId="0">
      <sharedItems/>
    </cacheField>
    <cacheField name="CENTRO GESTOR" numFmtId="0">
      <sharedItems/>
    </cacheField>
    <cacheField name="AREA FUNCIONAL" numFmtId="0">
      <sharedItems/>
    </cacheField>
    <cacheField name="FONDO" numFmtId="0">
      <sharedItems/>
    </cacheField>
    <cacheField name="POS. PRESUP." numFmtId="0">
      <sharedItems/>
    </cacheField>
    <cacheField name="PROYECTO" numFmtId="0">
      <sharedItems containsNonDate="0" containsString="0" containsBlank="1"/>
    </cacheField>
    <cacheField name="PP" numFmtId="0">
      <sharedItems/>
    </cacheField>
    <cacheField name="PP_Texto" numFmtId="0">
      <sharedItems count="4">
        <s v="GOBIERNO Y SEGURIDAD EN ALCALDIAS"/>
        <s v="INFRAESTRUCTURA URBANA"/>
        <s v="ACTIVIDADES DE APOYO ADMINISTRATIVO"/>
        <s v="SERVICIOS PUBLICOS"/>
      </sharedItems>
    </cacheField>
    <cacheField name="ENERO" numFmtId="4">
      <sharedItems containsSemiMixedTypes="0" containsString="0" containsNumber="1" containsInteger="1" minValue="0" maxValue="0"/>
    </cacheField>
    <cacheField name="FEBRERO" numFmtId="4">
      <sharedItems containsSemiMixedTypes="0" containsString="0" containsNumber="1" minValue="0" maxValue="13691115.73"/>
    </cacheField>
    <cacheField name="MARZO" numFmtId="4">
      <sharedItems containsSemiMixedTypes="0" containsString="0" containsNumber="1" minValue="0" maxValue="31466721.600000001"/>
    </cacheField>
    <cacheField name="TOTAL" numFmtId="4">
      <sharedItems containsSemiMixedTypes="0" containsString="0" containsNumber="1" minValue="0" maxValue="31466721.6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s v="4"/>
    <s v="02CD14"/>
    <s v="221063E200"/>
    <s v="25P140"/>
    <s v="33811200"/>
    <m/>
    <s v="E200"/>
    <x v="0"/>
    <n v="0"/>
    <n v="0"/>
    <n v="31466721.600000001"/>
    <n v="31466721.600000001"/>
  </r>
  <r>
    <s v="4"/>
    <s v="02CD14"/>
    <s v="221274K023"/>
    <s v="25P140"/>
    <s v="241122A7"/>
    <m/>
    <s v="K023"/>
    <x v="1"/>
    <n v="0"/>
    <n v="0"/>
    <n v="0"/>
    <n v="0"/>
  </r>
  <r>
    <s v="4"/>
    <s v="02CD14"/>
    <s v="221313M001"/>
    <s v="25P140"/>
    <s v="21111200"/>
    <m/>
    <s v="M001"/>
    <x v="2"/>
    <n v="0"/>
    <n v="0"/>
    <n v="474400.56"/>
    <n v="474400.56"/>
  </r>
  <r>
    <s v="4"/>
    <s v="02CD14"/>
    <s v="221313M001"/>
    <s v="25P140"/>
    <s v="26111200"/>
    <m/>
    <s v="M001"/>
    <x v="2"/>
    <n v="0"/>
    <n v="10463218.869999999"/>
    <n v="10360265.460000001"/>
    <n v="20823484.329999998"/>
  </r>
  <r>
    <s v="4"/>
    <s v="02CD14"/>
    <s v="221313M001"/>
    <s v="25P140"/>
    <s v="27111200"/>
    <m/>
    <s v="M001"/>
    <x v="2"/>
    <n v="0"/>
    <n v="0"/>
    <n v="0"/>
    <n v="0"/>
  </r>
  <r>
    <s v="4"/>
    <s v="02CD14"/>
    <s v="221313M001"/>
    <s v="25P140"/>
    <s v="27211200"/>
    <m/>
    <s v="M001"/>
    <x v="2"/>
    <n v="0"/>
    <n v="0"/>
    <n v="3748112.54"/>
    <n v="3748112.54"/>
  </r>
  <r>
    <s v="4"/>
    <s v="02CD14"/>
    <s v="221313M001"/>
    <s v="25P140"/>
    <s v="31911200"/>
    <m/>
    <s v="M001"/>
    <x v="2"/>
    <n v="0"/>
    <n v="0"/>
    <n v="0"/>
    <n v="0"/>
  </r>
  <r>
    <s v="4"/>
    <s v="02CD14"/>
    <s v="221313M001"/>
    <s v="25P140"/>
    <s v="33611279"/>
    <m/>
    <s v="M001"/>
    <x v="2"/>
    <n v="0"/>
    <n v="0"/>
    <n v="298860.26"/>
    <n v="298860.26"/>
  </r>
  <r>
    <s v="4"/>
    <s v="02CD14"/>
    <s v="221313M001"/>
    <s v="25P140"/>
    <s v="34511200"/>
    <m/>
    <s v="M001"/>
    <x v="2"/>
    <n v="0"/>
    <n v="0"/>
    <n v="0"/>
    <n v="0"/>
  </r>
  <r>
    <s v="4"/>
    <s v="02CD14"/>
    <s v="221313M001"/>
    <s v="25P140"/>
    <s v="35811100"/>
    <m/>
    <s v="M001"/>
    <x v="2"/>
    <n v="0"/>
    <n v="0"/>
    <n v="0"/>
    <n v="0"/>
  </r>
  <r>
    <s v="4"/>
    <s v="02CD14"/>
    <s v="221313M001"/>
    <s v="25P140"/>
    <s v="39691200"/>
    <m/>
    <s v="M001"/>
    <x v="2"/>
    <n v="0"/>
    <n v="0"/>
    <n v="12700"/>
    <n v="12700"/>
  </r>
  <r>
    <s v="4"/>
    <s v="02CD14"/>
    <s v="226321E187"/>
    <s v="25P140"/>
    <s v="23112100"/>
    <m/>
    <s v="E187"/>
    <x v="3"/>
    <n v="0"/>
    <n v="0"/>
    <n v="0"/>
    <n v="0"/>
  </r>
  <r>
    <s v="4"/>
    <s v="02CD14"/>
    <s v="226321E187"/>
    <s v="25P140"/>
    <s v="241921A7"/>
    <m/>
    <s v="E187"/>
    <x v="3"/>
    <n v="0"/>
    <n v="0"/>
    <n v="0"/>
    <n v="0"/>
  </r>
  <r>
    <s v="4"/>
    <s v="02CD14"/>
    <s v="226321E187"/>
    <s v="25P140"/>
    <s v="242121A7"/>
    <m/>
    <s v="E187"/>
    <x v="3"/>
    <n v="0"/>
    <n v="0"/>
    <n v="0"/>
    <n v="0"/>
  </r>
  <r>
    <s v="4"/>
    <s v="02CD14"/>
    <s v="226321E187"/>
    <s v="25P140"/>
    <s v="243121A7"/>
    <m/>
    <s v="E187"/>
    <x v="3"/>
    <n v="0"/>
    <n v="0"/>
    <n v="0"/>
    <n v="0"/>
  </r>
  <r>
    <s v="4"/>
    <s v="02CD14"/>
    <s v="226321E187"/>
    <s v="25P140"/>
    <s v="244121A7"/>
    <m/>
    <s v="E187"/>
    <x v="3"/>
    <n v="0"/>
    <n v="0"/>
    <n v="0"/>
    <n v="0"/>
  </r>
  <r>
    <s v="4"/>
    <s v="02CD14"/>
    <s v="226321E187"/>
    <s v="25P140"/>
    <s v="246121A7"/>
    <m/>
    <s v="E187"/>
    <x v="3"/>
    <n v="0"/>
    <n v="0"/>
    <n v="0"/>
    <n v="0"/>
  </r>
  <r>
    <s v="4"/>
    <s v="02CD14"/>
    <s v="226321E187"/>
    <s v="25P140"/>
    <s v="247121A7"/>
    <m/>
    <s v="E187"/>
    <x v="3"/>
    <n v="0"/>
    <n v="0"/>
    <n v="0"/>
    <n v="0"/>
  </r>
  <r>
    <s v="4"/>
    <s v="02CD14"/>
    <s v="226321E187"/>
    <s v="25P140"/>
    <s v="249121A7"/>
    <m/>
    <s v="E187"/>
    <x v="3"/>
    <n v="0"/>
    <n v="0"/>
    <n v="0"/>
    <n v="0"/>
  </r>
  <r>
    <s v="4"/>
    <s v="02CD14"/>
    <s v="226321E187"/>
    <s v="25P140"/>
    <s v="31121200"/>
    <m/>
    <s v="E187"/>
    <x v="3"/>
    <n v="0"/>
    <n v="3188026"/>
    <n v="3441435"/>
    <n v="6629461"/>
  </r>
  <r>
    <s v="4"/>
    <s v="02CD14"/>
    <s v="226321E187"/>
    <s v="25P140"/>
    <s v="31121294"/>
    <m/>
    <s v="E187"/>
    <x v="3"/>
    <n v="0"/>
    <n v="13691115.73"/>
    <n v="12869032.800000001"/>
    <n v="26560148.530000001"/>
  </r>
  <r>
    <s v="4"/>
    <s v="02CD14"/>
    <s v="226321E187"/>
    <s v="25P140"/>
    <s v="31311200"/>
    <m/>
    <s v="E187"/>
    <x v="3"/>
    <n v="0"/>
    <n v="0"/>
    <n v="2049757"/>
    <n v="2049757"/>
  </r>
  <r>
    <s v="4"/>
    <s v="02CD14"/>
    <s v="226321E187"/>
    <s v="25P140"/>
    <s v="32521100"/>
    <m/>
    <s v="E187"/>
    <x v="3"/>
    <n v="0"/>
    <n v="5376874.5099999998"/>
    <n v="9953559.5899999999"/>
    <n v="15330434.1"/>
  </r>
  <r>
    <s v="4"/>
    <s v="02CD14"/>
    <s v="226321E187"/>
    <s v="25P140"/>
    <s v="35811100"/>
    <m/>
    <s v="E187"/>
    <x v="3"/>
    <n v="0"/>
    <n v="0"/>
    <n v="303270.40000000002"/>
    <n v="303270.40000000002"/>
  </r>
  <r>
    <s v="4"/>
    <s v="02CD14"/>
    <s v="226321E187"/>
    <s v="25P140"/>
    <s v="35911100"/>
    <m/>
    <s v="E187"/>
    <x v="3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FC72AB-3DE9-49AC-B952-EE601A3B3423}" name="TablaDinámica24" cacheId="2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numFmtId="4" showAll="0"/>
    <pivotField numFmtId="4" showAll="0"/>
    <pivotField numFmtId="4" showAll="0"/>
    <pivotField dataField="1" numFmtId="4"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10"/>
  <sheetViews>
    <sheetView view="pageBreakPreview" zoomScale="90" zoomScaleNormal="145" zoomScaleSheetLayoutView="90" workbookViewId="0">
      <selection activeCell="B21" sqref="B21"/>
    </sheetView>
  </sheetViews>
  <sheetFormatPr baseColWidth="10" defaultColWidth="11.44140625" defaultRowHeight="14.4" x14ac:dyDescent="0.3"/>
  <cols>
    <col min="1" max="1" width="75.33203125" style="1" customWidth="1"/>
    <col min="2" max="2" width="22.5546875" style="1" customWidth="1"/>
    <col min="3" max="16384" width="11.44140625" style="1"/>
  </cols>
  <sheetData>
    <row r="1" spans="1:2" ht="33" customHeight="1" x14ac:dyDescent="0.3"/>
    <row r="2" spans="1:2" ht="19.95" customHeight="1" x14ac:dyDescent="0.3">
      <c r="A2" s="12" t="s">
        <v>4</v>
      </c>
      <c r="B2" s="12"/>
    </row>
    <row r="3" spans="1:2" ht="19.95" customHeight="1" x14ac:dyDescent="0.3">
      <c r="A3" s="12" t="s">
        <v>0</v>
      </c>
      <c r="B3" s="12"/>
    </row>
    <row r="4" spans="1:2" ht="19.95" customHeight="1" x14ac:dyDescent="0.3">
      <c r="A4" s="12" t="s">
        <v>49</v>
      </c>
      <c r="B4" s="12"/>
    </row>
    <row r="5" spans="1:2" ht="19.95" customHeight="1" x14ac:dyDescent="0.3">
      <c r="A5" s="13" t="s">
        <v>5</v>
      </c>
      <c r="B5" s="13"/>
    </row>
    <row r="6" spans="1:2" ht="27.6" x14ac:dyDescent="0.3">
      <c r="A6" s="2" t="s">
        <v>3</v>
      </c>
      <c r="B6" s="2" t="s">
        <v>1</v>
      </c>
    </row>
    <row r="7" spans="1:2" x14ac:dyDescent="0.3">
      <c r="A7" s="3" t="s">
        <v>59</v>
      </c>
      <c r="B7" s="4">
        <v>25357557.689999998</v>
      </c>
    </row>
    <row r="8" spans="1:2" x14ac:dyDescent="0.3">
      <c r="A8" s="3" t="s">
        <v>56</v>
      </c>
      <c r="B8" s="4">
        <v>31466721.600000001</v>
      </c>
    </row>
    <row r="9" spans="1:2" x14ac:dyDescent="0.3">
      <c r="A9" s="3" t="s">
        <v>50</v>
      </c>
      <c r="B9" s="4">
        <v>50873071.030000001</v>
      </c>
    </row>
    <row r="10" spans="1:2" x14ac:dyDescent="0.3">
      <c r="A10" s="5" t="s">
        <v>2</v>
      </c>
      <c r="B10" s="6">
        <f>SUM(B7:B9)</f>
        <v>107697350.31999999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74803149606299213" bottom="0.55118110236220474" header="0.31496062992125984" footer="0.31496062992125984"/>
  <pageSetup orientation="landscape" r:id="rId1"/>
  <headerFooter>
    <oddHeader>&amp;L&amp;G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765C-48B8-4FAA-86A0-6CD2674D72EB}">
  <sheetPr>
    <tabColor rgb="FF00B0F0"/>
    <pageSetUpPr fitToPage="1"/>
  </sheetPr>
  <dimension ref="A1:B8"/>
  <sheetViews>
    <sheetView tabSelected="1" view="pageBreakPreview" zoomScale="145" zoomScaleNormal="145" zoomScaleSheetLayoutView="145" workbookViewId="0">
      <selection activeCell="A11" sqref="A11"/>
    </sheetView>
  </sheetViews>
  <sheetFormatPr baseColWidth="10" defaultColWidth="11.44140625" defaultRowHeight="14.4" x14ac:dyDescent="0.3"/>
  <cols>
    <col min="1" max="1" width="75.33203125" style="1" customWidth="1"/>
    <col min="2" max="2" width="22.5546875" style="1" customWidth="1"/>
    <col min="3" max="16384" width="11.44140625" style="1"/>
  </cols>
  <sheetData>
    <row r="1" spans="1:2" ht="33" customHeight="1" x14ac:dyDescent="0.3"/>
    <row r="2" spans="1:2" ht="19.95" customHeight="1" x14ac:dyDescent="0.3">
      <c r="A2" s="12" t="s">
        <v>4</v>
      </c>
      <c r="B2" s="12"/>
    </row>
    <row r="3" spans="1:2" ht="19.95" customHeight="1" x14ac:dyDescent="0.3">
      <c r="A3" s="12" t="s">
        <v>6</v>
      </c>
      <c r="B3" s="12"/>
    </row>
    <row r="4" spans="1:2" ht="19.95" customHeight="1" x14ac:dyDescent="0.3">
      <c r="A4" s="12" t="s">
        <v>49</v>
      </c>
      <c r="B4" s="12"/>
    </row>
    <row r="5" spans="1:2" ht="19.95" customHeight="1" x14ac:dyDescent="0.3">
      <c r="A5" s="13" t="s">
        <v>5</v>
      </c>
      <c r="B5" s="13"/>
    </row>
    <row r="6" spans="1:2" ht="27.6" x14ac:dyDescent="0.3">
      <c r="A6" s="2" t="s">
        <v>3</v>
      </c>
      <c r="B6" s="2" t="s">
        <v>1</v>
      </c>
    </row>
    <row r="7" spans="1:2" x14ac:dyDescent="0.3">
      <c r="A7" s="3"/>
      <c r="B7" s="4"/>
    </row>
    <row r="8" spans="1:2" x14ac:dyDescent="0.3">
      <c r="A8" s="5" t="s">
        <v>2</v>
      </c>
      <c r="B8" s="6">
        <f>SUM(B7:B7)</f>
        <v>0</v>
      </c>
    </row>
  </sheetData>
  <mergeCells count="4">
    <mergeCell ref="A2:B2"/>
    <mergeCell ref="A3:B3"/>
    <mergeCell ref="A5:B5"/>
    <mergeCell ref="A4:B4"/>
  </mergeCells>
  <printOptions horizontalCentered="1"/>
  <pageMargins left="0.78740157480314965" right="0.78740157480314965" top="0.74803149606299213" bottom="0.55118110236220474" header="0.31496062992125984" footer="0.31496062992125984"/>
  <pageSetup orientation="landscape" r:id="rId1"/>
  <headerFooter>
    <oddHeader>&amp;L&amp;G</oddHead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333E-CB08-4D40-B8BE-18A0C7B784CB}">
  <dimension ref="A1:B20"/>
  <sheetViews>
    <sheetView workbookViewId="0">
      <selection activeCell="A21" sqref="A21:XFD164"/>
    </sheetView>
  </sheetViews>
  <sheetFormatPr baseColWidth="10" defaultRowHeight="13.2" x14ac:dyDescent="0.25"/>
  <cols>
    <col min="1" max="1" width="12.77734375" style="8" customWidth="1"/>
    <col min="2" max="2" width="120.77734375" style="8" customWidth="1"/>
    <col min="3" max="16384" width="11.5546875" style="8"/>
  </cols>
  <sheetData>
    <row r="1" spans="1:2" ht="21" x14ac:dyDescent="0.25">
      <c r="A1" s="7" t="s">
        <v>7</v>
      </c>
      <c r="B1" s="7" t="s">
        <v>8</v>
      </c>
    </row>
    <row r="2" spans="1:2" ht="15.6" x14ac:dyDescent="0.25">
      <c r="A2" s="14" t="s">
        <v>9</v>
      </c>
      <c r="B2" s="15" t="s">
        <v>50</v>
      </c>
    </row>
    <row r="3" spans="1:2" ht="15.6" x14ac:dyDescent="0.25">
      <c r="A3" s="14" t="s">
        <v>10</v>
      </c>
      <c r="B3" s="15" t="s">
        <v>51</v>
      </c>
    </row>
    <row r="4" spans="1:2" ht="15.6" x14ac:dyDescent="0.25">
      <c r="A4" s="14" t="s">
        <v>11</v>
      </c>
      <c r="B4" s="15" t="s">
        <v>52</v>
      </c>
    </row>
    <row r="5" spans="1:2" ht="15.6" x14ac:dyDescent="0.25">
      <c r="A5" s="14" t="s">
        <v>12</v>
      </c>
      <c r="B5" s="15" t="s">
        <v>53</v>
      </c>
    </row>
    <row r="6" spans="1:2" ht="15.6" x14ac:dyDescent="0.25">
      <c r="A6" s="14" t="s">
        <v>13</v>
      </c>
      <c r="B6" s="15" t="s">
        <v>54</v>
      </c>
    </row>
    <row r="7" spans="1:2" ht="15.6" x14ac:dyDescent="0.25">
      <c r="A7" s="14" t="s">
        <v>55</v>
      </c>
      <c r="B7" s="15" t="s">
        <v>56</v>
      </c>
    </row>
    <row r="8" spans="1:2" ht="15.6" x14ac:dyDescent="0.25">
      <c r="A8" s="14" t="s">
        <v>14</v>
      </c>
      <c r="B8" s="15" t="s">
        <v>57</v>
      </c>
    </row>
    <row r="9" spans="1:2" ht="15.6" x14ac:dyDescent="0.25">
      <c r="A9" s="14" t="s">
        <v>15</v>
      </c>
      <c r="B9" s="15" t="s">
        <v>58</v>
      </c>
    </row>
    <row r="10" spans="1:2" ht="15.6" x14ac:dyDescent="0.25">
      <c r="A10" s="14" t="s">
        <v>16</v>
      </c>
      <c r="B10" s="15" t="s">
        <v>59</v>
      </c>
    </row>
    <row r="11" spans="1:2" ht="15.6" x14ac:dyDescent="0.25">
      <c r="A11" s="14" t="s">
        <v>17</v>
      </c>
      <c r="B11" s="15" t="s">
        <v>60</v>
      </c>
    </row>
    <row r="12" spans="1:2" ht="15.6" x14ac:dyDescent="0.25">
      <c r="A12" s="14" t="s">
        <v>18</v>
      </c>
      <c r="B12" s="15" t="s">
        <v>61</v>
      </c>
    </row>
    <row r="13" spans="1:2" ht="15.6" x14ac:dyDescent="0.25">
      <c r="A13" s="14" t="s">
        <v>19</v>
      </c>
      <c r="B13" s="15" t="s">
        <v>62</v>
      </c>
    </row>
    <row r="14" spans="1:2" ht="15.6" x14ac:dyDescent="0.25">
      <c r="A14" s="14" t="s">
        <v>20</v>
      </c>
      <c r="B14" s="15" t="s">
        <v>63</v>
      </c>
    </row>
    <row r="15" spans="1:2" ht="15.6" x14ac:dyDescent="0.25">
      <c r="A15" s="14" t="s">
        <v>21</v>
      </c>
      <c r="B15" s="15" t="s">
        <v>64</v>
      </c>
    </row>
    <row r="16" spans="1:2" ht="15.6" x14ac:dyDescent="0.25">
      <c r="A16" s="14" t="s">
        <v>22</v>
      </c>
      <c r="B16" s="15" t="s">
        <v>65</v>
      </c>
    </row>
    <row r="17" spans="1:2" ht="15.6" x14ac:dyDescent="0.25">
      <c r="A17" s="14" t="s">
        <v>23</v>
      </c>
      <c r="B17" s="15" t="s">
        <v>66</v>
      </c>
    </row>
    <row r="18" spans="1:2" ht="15.6" x14ac:dyDescent="0.25">
      <c r="A18" s="14" t="s">
        <v>24</v>
      </c>
      <c r="B18" s="15" t="s">
        <v>67</v>
      </c>
    </row>
    <row r="19" spans="1:2" ht="15.6" x14ac:dyDescent="0.25">
      <c r="A19" s="14" t="s">
        <v>25</v>
      </c>
      <c r="B19" s="15" t="s">
        <v>68</v>
      </c>
    </row>
    <row r="20" spans="1:2" ht="15.6" x14ac:dyDescent="0.25">
      <c r="A20" s="14" t="s">
        <v>26</v>
      </c>
      <c r="B20" s="1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27F7-163F-447B-AB71-BEB2CD03E6A3}">
  <dimension ref="A3:B8"/>
  <sheetViews>
    <sheetView workbookViewId="0">
      <selection activeCell="A4" sqref="A4:B7"/>
      <pivotSelection pane="bottomRight" showHeader="1" extendable="1" axis="axisRow" max="5" activeRow="3" previousRow="6" click="1" r:id="rId1">
        <pivotArea dataOnly="0" axis="axisRow" fieldPosition="0">
          <references count="1">
            <reference field="7" count="4">
              <x v="0"/>
              <x v="1"/>
              <x v="2"/>
              <x v="3"/>
            </reference>
          </references>
        </pivotArea>
      </pivotSelection>
    </sheetView>
  </sheetViews>
  <sheetFormatPr baseColWidth="10" defaultRowHeight="14.4" x14ac:dyDescent="0.3"/>
  <cols>
    <col min="1" max="1" width="36.21875" bestFit="1" customWidth="1"/>
    <col min="2" max="2" width="15" style="20" bestFit="1" customWidth="1"/>
  </cols>
  <sheetData>
    <row r="3" spans="1:2" x14ac:dyDescent="0.3">
      <c r="A3" s="10" t="s">
        <v>47</v>
      </c>
      <c r="B3" s="20" t="s">
        <v>92</v>
      </c>
    </row>
    <row r="4" spans="1:2" x14ac:dyDescent="0.3">
      <c r="A4" s="11" t="s">
        <v>59</v>
      </c>
      <c r="B4" s="20">
        <v>25357557.689999998</v>
      </c>
    </row>
    <row r="5" spans="1:2" x14ac:dyDescent="0.3">
      <c r="A5" s="11" t="s">
        <v>56</v>
      </c>
      <c r="B5" s="20">
        <v>31466721.600000001</v>
      </c>
    </row>
    <row r="6" spans="1:2" x14ac:dyDescent="0.3">
      <c r="A6" s="11" t="s">
        <v>58</v>
      </c>
      <c r="B6" s="20">
        <v>0</v>
      </c>
    </row>
    <row r="7" spans="1:2" x14ac:dyDescent="0.3">
      <c r="A7" s="11" t="s">
        <v>50</v>
      </c>
      <c r="B7" s="20">
        <v>50873071.030000001</v>
      </c>
    </row>
    <row r="8" spans="1:2" x14ac:dyDescent="0.3">
      <c r="A8" s="11" t="s">
        <v>48</v>
      </c>
      <c r="B8" s="20">
        <v>107697350.31999999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876B-70B3-4588-97BF-A84F7BE7304F}">
  <dimension ref="B1:M27"/>
  <sheetViews>
    <sheetView workbookViewId="0">
      <selection activeCell="B1" sqref="B1:M26"/>
    </sheetView>
  </sheetViews>
  <sheetFormatPr baseColWidth="10" defaultRowHeight="14.4" x14ac:dyDescent="0.3"/>
  <cols>
    <col min="8" max="8" width="5.44140625" bestFit="1" customWidth="1"/>
    <col min="9" max="9" width="37.6640625" bestFit="1" customWidth="1"/>
    <col min="11" max="12" width="12.6640625" bestFit="1" customWidth="1"/>
    <col min="13" max="13" width="13.6640625" bestFit="1" customWidth="1"/>
  </cols>
  <sheetData>
    <row r="1" spans="2:13" x14ac:dyDescent="0.3">
      <c r="B1" s="9" t="s">
        <v>27</v>
      </c>
      <c r="C1" s="9" t="s">
        <v>28</v>
      </c>
      <c r="D1" s="9" t="s">
        <v>29</v>
      </c>
      <c r="E1" s="9" t="s">
        <v>30</v>
      </c>
      <c r="F1" s="9" t="s">
        <v>31</v>
      </c>
      <c r="G1" s="9" t="s">
        <v>32</v>
      </c>
      <c r="H1" s="9" t="s">
        <v>7</v>
      </c>
      <c r="I1" s="9" t="s">
        <v>90</v>
      </c>
      <c r="J1" s="9" t="s">
        <v>70</v>
      </c>
      <c r="K1" s="9" t="s">
        <v>71</v>
      </c>
      <c r="L1" s="9" t="s">
        <v>72</v>
      </c>
      <c r="M1" s="9" t="s">
        <v>91</v>
      </c>
    </row>
    <row r="2" spans="2:13" x14ac:dyDescent="0.3">
      <c r="B2" s="16" t="s">
        <v>73</v>
      </c>
      <c r="C2" s="16" t="s">
        <v>33</v>
      </c>
      <c r="D2" s="16" t="s">
        <v>74</v>
      </c>
      <c r="E2" s="16" t="s">
        <v>75</v>
      </c>
      <c r="F2" s="16" t="s">
        <v>34</v>
      </c>
      <c r="G2" s="16"/>
      <c r="H2" s="16" t="str">
        <f>+MID(D2,7,4)</f>
        <v>E200</v>
      </c>
      <c r="I2" s="16" t="str">
        <f>+VLOOKUP(H2,PP!A$2:B20,2,0)</f>
        <v>GOBIERNO Y SEGURIDAD EN ALCALDIAS</v>
      </c>
      <c r="J2" s="17">
        <v>0</v>
      </c>
      <c r="K2" s="17">
        <v>0</v>
      </c>
      <c r="L2" s="17">
        <v>31466721.600000001</v>
      </c>
      <c r="M2" s="17">
        <f>+SUM(J2:L2)</f>
        <v>31466721.600000001</v>
      </c>
    </row>
    <row r="3" spans="2:13" x14ac:dyDescent="0.3">
      <c r="B3" s="16" t="s">
        <v>73</v>
      </c>
      <c r="C3" s="16" t="s">
        <v>33</v>
      </c>
      <c r="D3" s="16" t="s">
        <v>35</v>
      </c>
      <c r="E3" s="16" t="s">
        <v>75</v>
      </c>
      <c r="F3" s="16" t="s">
        <v>36</v>
      </c>
      <c r="G3" s="16"/>
      <c r="H3" s="16" t="str">
        <f t="shared" ref="H3:H26" si="0">+MID(D3,7,4)</f>
        <v>K023</v>
      </c>
      <c r="I3" s="16" t="str">
        <f>+VLOOKUP(H3,PP!A$2:B21,2,0)</f>
        <v>INFRAESTRUCTURA URBANA</v>
      </c>
      <c r="J3" s="17">
        <v>0</v>
      </c>
      <c r="K3" s="17">
        <v>0</v>
      </c>
      <c r="L3" s="17">
        <v>0</v>
      </c>
      <c r="M3" s="17">
        <f t="shared" ref="M3:M26" si="1">+SUM(J3:L3)</f>
        <v>0</v>
      </c>
    </row>
    <row r="4" spans="2:13" x14ac:dyDescent="0.3">
      <c r="B4" s="16" t="s">
        <v>73</v>
      </c>
      <c r="C4" s="16" t="s">
        <v>33</v>
      </c>
      <c r="D4" s="16" t="s">
        <v>39</v>
      </c>
      <c r="E4" s="16" t="s">
        <v>75</v>
      </c>
      <c r="F4" s="16" t="s">
        <v>76</v>
      </c>
      <c r="G4" s="16"/>
      <c r="H4" s="16" t="str">
        <f t="shared" si="0"/>
        <v>M001</v>
      </c>
      <c r="I4" s="16" t="str">
        <f>+VLOOKUP(H4,PP!A$2:B22,2,0)</f>
        <v>ACTIVIDADES DE APOYO ADMINISTRATIVO</v>
      </c>
      <c r="J4" s="17">
        <v>0</v>
      </c>
      <c r="K4" s="17">
        <v>0</v>
      </c>
      <c r="L4" s="17">
        <v>474400.56</v>
      </c>
      <c r="M4" s="17">
        <f t="shared" si="1"/>
        <v>474400.56</v>
      </c>
    </row>
    <row r="5" spans="2:13" x14ac:dyDescent="0.3">
      <c r="B5" s="16" t="s">
        <v>73</v>
      </c>
      <c r="C5" s="16" t="s">
        <v>33</v>
      </c>
      <c r="D5" s="16" t="s">
        <v>39</v>
      </c>
      <c r="E5" s="16" t="s">
        <v>75</v>
      </c>
      <c r="F5" s="16" t="s">
        <v>40</v>
      </c>
      <c r="G5" s="16"/>
      <c r="H5" s="16" t="str">
        <f t="shared" si="0"/>
        <v>M001</v>
      </c>
      <c r="I5" s="16" t="str">
        <f>+VLOOKUP(H5,PP!A$2:B23,2,0)</f>
        <v>ACTIVIDADES DE APOYO ADMINISTRATIVO</v>
      </c>
      <c r="J5" s="17">
        <v>0</v>
      </c>
      <c r="K5" s="17">
        <v>10463218.869999999</v>
      </c>
      <c r="L5" s="17">
        <v>10360265.460000001</v>
      </c>
      <c r="M5" s="17">
        <f t="shared" si="1"/>
        <v>20823484.329999998</v>
      </c>
    </row>
    <row r="6" spans="2:13" x14ac:dyDescent="0.3">
      <c r="B6" s="16" t="s">
        <v>73</v>
      </c>
      <c r="C6" s="16" t="s">
        <v>33</v>
      </c>
      <c r="D6" s="16" t="s">
        <v>39</v>
      </c>
      <c r="E6" s="16" t="s">
        <v>75</v>
      </c>
      <c r="F6" s="16" t="s">
        <v>77</v>
      </c>
      <c r="G6" s="16"/>
      <c r="H6" s="16" t="str">
        <f t="shared" si="0"/>
        <v>M001</v>
      </c>
      <c r="I6" s="16" t="str">
        <f>+VLOOKUP(H6,PP!A$2:B24,2,0)</f>
        <v>ACTIVIDADES DE APOYO ADMINISTRATIVO</v>
      </c>
      <c r="J6" s="17">
        <v>0</v>
      </c>
      <c r="K6" s="17">
        <v>0</v>
      </c>
      <c r="L6" s="17">
        <v>0</v>
      </c>
      <c r="M6" s="17">
        <f t="shared" si="1"/>
        <v>0</v>
      </c>
    </row>
    <row r="7" spans="2:13" x14ac:dyDescent="0.3">
      <c r="B7" s="16" t="s">
        <v>73</v>
      </c>
      <c r="C7" s="16" t="s">
        <v>33</v>
      </c>
      <c r="D7" s="16" t="s">
        <v>39</v>
      </c>
      <c r="E7" s="16" t="s">
        <v>75</v>
      </c>
      <c r="F7" s="16" t="s">
        <v>78</v>
      </c>
      <c r="G7" s="16"/>
      <c r="H7" s="16" t="str">
        <f t="shared" si="0"/>
        <v>M001</v>
      </c>
      <c r="I7" s="16" t="str">
        <f>+VLOOKUP(H7,PP!A$2:B25,2,0)</f>
        <v>ACTIVIDADES DE APOYO ADMINISTRATIVO</v>
      </c>
      <c r="J7" s="17">
        <v>0</v>
      </c>
      <c r="K7" s="17">
        <v>0</v>
      </c>
      <c r="L7" s="17">
        <v>3748112.54</v>
      </c>
      <c r="M7" s="17">
        <f t="shared" si="1"/>
        <v>3748112.54</v>
      </c>
    </row>
    <row r="8" spans="2:13" x14ac:dyDescent="0.3">
      <c r="B8" s="16" t="s">
        <v>73</v>
      </c>
      <c r="C8" s="16" t="s">
        <v>33</v>
      </c>
      <c r="D8" s="16" t="s">
        <v>39</v>
      </c>
      <c r="E8" s="16" t="s">
        <v>75</v>
      </c>
      <c r="F8" s="16" t="s">
        <v>41</v>
      </c>
      <c r="G8" s="16"/>
      <c r="H8" s="16" t="str">
        <f t="shared" si="0"/>
        <v>M001</v>
      </c>
      <c r="I8" s="16" t="str">
        <f>+VLOOKUP(H8,PP!A$2:B26,2,0)</f>
        <v>ACTIVIDADES DE APOYO ADMINISTRATIVO</v>
      </c>
      <c r="J8" s="17">
        <v>0</v>
      </c>
      <c r="K8" s="17">
        <v>0</v>
      </c>
      <c r="L8" s="17">
        <v>0</v>
      </c>
      <c r="M8" s="17">
        <f t="shared" si="1"/>
        <v>0</v>
      </c>
    </row>
    <row r="9" spans="2:13" x14ac:dyDescent="0.3">
      <c r="B9" s="16" t="s">
        <v>73</v>
      </c>
      <c r="C9" s="16" t="s">
        <v>33</v>
      </c>
      <c r="D9" s="16" t="s">
        <v>39</v>
      </c>
      <c r="E9" s="16" t="s">
        <v>75</v>
      </c>
      <c r="F9" s="16" t="s">
        <v>42</v>
      </c>
      <c r="G9" s="16"/>
      <c r="H9" s="16" t="str">
        <f t="shared" si="0"/>
        <v>M001</v>
      </c>
      <c r="I9" s="16" t="str">
        <f>+VLOOKUP(H9,PP!A$2:B27,2,0)</f>
        <v>ACTIVIDADES DE APOYO ADMINISTRATIVO</v>
      </c>
      <c r="J9" s="17">
        <v>0</v>
      </c>
      <c r="K9" s="17">
        <v>0</v>
      </c>
      <c r="L9" s="17">
        <v>298860.26</v>
      </c>
      <c r="M9" s="17">
        <f t="shared" si="1"/>
        <v>298860.26</v>
      </c>
    </row>
    <row r="10" spans="2:13" x14ac:dyDescent="0.3">
      <c r="B10" s="16" t="s">
        <v>73</v>
      </c>
      <c r="C10" s="16" t="s">
        <v>33</v>
      </c>
      <c r="D10" s="16" t="s">
        <v>39</v>
      </c>
      <c r="E10" s="16" t="s">
        <v>75</v>
      </c>
      <c r="F10" s="16" t="s">
        <v>43</v>
      </c>
      <c r="G10" s="16"/>
      <c r="H10" s="16" t="str">
        <f t="shared" si="0"/>
        <v>M001</v>
      </c>
      <c r="I10" s="16" t="str">
        <f>+VLOOKUP(H10,PP!A$2:B28,2,0)</f>
        <v>ACTIVIDADES DE APOYO ADMINISTRATIVO</v>
      </c>
      <c r="J10" s="17">
        <v>0</v>
      </c>
      <c r="K10" s="17">
        <v>0</v>
      </c>
      <c r="L10" s="17">
        <v>0</v>
      </c>
      <c r="M10" s="17">
        <f t="shared" si="1"/>
        <v>0</v>
      </c>
    </row>
    <row r="11" spans="2:13" x14ac:dyDescent="0.3">
      <c r="B11" s="16" t="s">
        <v>73</v>
      </c>
      <c r="C11" s="16" t="s">
        <v>33</v>
      </c>
      <c r="D11" s="16" t="s">
        <v>39</v>
      </c>
      <c r="E11" s="16" t="s">
        <v>75</v>
      </c>
      <c r="F11" s="16" t="s">
        <v>37</v>
      </c>
      <c r="G11" s="16"/>
      <c r="H11" s="16" t="str">
        <f t="shared" si="0"/>
        <v>M001</v>
      </c>
      <c r="I11" s="16" t="str">
        <f>+VLOOKUP(H11,PP!A$2:B29,2,0)</f>
        <v>ACTIVIDADES DE APOYO ADMINISTRATIVO</v>
      </c>
      <c r="J11" s="17">
        <v>0</v>
      </c>
      <c r="K11" s="17">
        <v>0</v>
      </c>
      <c r="L11" s="17">
        <v>0</v>
      </c>
      <c r="M11" s="17">
        <f t="shared" si="1"/>
        <v>0</v>
      </c>
    </row>
    <row r="12" spans="2:13" x14ac:dyDescent="0.3">
      <c r="B12" s="16" t="s">
        <v>73</v>
      </c>
      <c r="C12" s="16" t="s">
        <v>33</v>
      </c>
      <c r="D12" s="16" t="s">
        <v>39</v>
      </c>
      <c r="E12" s="16" t="s">
        <v>75</v>
      </c>
      <c r="F12" s="16" t="s">
        <v>44</v>
      </c>
      <c r="G12" s="16"/>
      <c r="H12" s="16" t="str">
        <f t="shared" si="0"/>
        <v>M001</v>
      </c>
      <c r="I12" s="16" t="str">
        <f>+VLOOKUP(H12,PP!A$2:B30,2,0)</f>
        <v>ACTIVIDADES DE APOYO ADMINISTRATIVO</v>
      </c>
      <c r="J12" s="17">
        <v>0</v>
      </c>
      <c r="K12" s="17">
        <v>0</v>
      </c>
      <c r="L12" s="17">
        <v>12700</v>
      </c>
      <c r="M12" s="17">
        <f t="shared" si="1"/>
        <v>12700</v>
      </c>
    </row>
    <row r="13" spans="2:13" x14ac:dyDescent="0.3">
      <c r="B13" s="16" t="s">
        <v>73</v>
      </c>
      <c r="C13" s="16" t="s">
        <v>33</v>
      </c>
      <c r="D13" s="16" t="s">
        <v>45</v>
      </c>
      <c r="E13" s="16" t="s">
        <v>75</v>
      </c>
      <c r="F13" s="16" t="s">
        <v>79</v>
      </c>
      <c r="G13" s="16"/>
      <c r="H13" s="16" t="str">
        <f t="shared" si="0"/>
        <v>E187</v>
      </c>
      <c r="I13" s="16" t="str">
        <f>+VLOOKUP(H13,PP!A$2:B31,2,0)</f>
        <v>SERVICIOS PUBLICOS</v>
      </c>
      <c r="J13" s="17">
        <v>0</v>
      </c>
      <c r="K13" s="17">
        <v>0</v>
      </c>
      <c r="L13" s="17">
        <v>0</v>
      </c>
      <c r="M13" s="17">
        <f t="shared" si="1"/>
        <v>0</v>
      </c>
    </row>
    <row r="14" spans="2:13" x14ac:dyDescent="0.3">
      <c r="B14" s="16" t="s">
        <v>73</v>
      </c>
      <c r="C14" s="16" t="s">
        <v>33</v>
      </c>
      <c r="D14" s="16" t="s">
        <v>45</v>
      </c>
      <c r="E14" s="16" t="s">
        <v>75</v>
      </c>
      <c r="F14" s="16" t="s">
        <v>80</v>
      </c>
      <c r="G14" s="16"/>
      <c r="H14" s="16" t="str">
        <f t="shared" si="0"/>
        <v>E187</v>
      </c>
      <c r="I14" s="16" t="str">
        <f>+VLOOKUP(H14,PP!A$2:B32,2,0)</f>
        <v>SERVICIOS PUBLICOS</v>
      </c>
      <c r="J14" s="17">
        <v>0</v>
      </c>
      <c r="K14" s="17">
        <v>0</v>
      </c>
      <c r="L14" s="17">
        <v>0</v>
      </c>
      <c r="M14" s="17">
        <f t="shared" si="1"/>
        <v>0</v>
      </c>
    </row>
    <row r="15" spans="2:13" x14ac:dyDescent="0.3">
      <c r="B15" s="16" t="s">
        <v>73</v>
      </c>
      <c r="C15" s="16" t="s">
        <v>33</v>
      </c>
      <c r="D15" s="16" t="s">
        <v>45</v>
      </c>
      <c r="E15" s="16" t="s">
        <v>75</v>
      </c>
      <c r="F15" s="16" t="s">
        <v>81</v>
      </c>
      <c r="G15" s="16"/>
      <c r="H15" s="16" t="str">
        <f t="shared" si="0"/>
        <v>E187</v>
      </c>
      <c r="I15" s="16" t="str">
        <f>+VLOOKUP(H15,PP!A$2:B33,2,0)</f>
        <v>SERVICIOS PUBLICOS</v>
      </c>
      <c r="J15" s="17">
        <v>0</v>
      </c>
      <c r="K15" s="17">
        <v>0</v>
      </c>
      <c r="L15" s="17">
        <v>0</v>
      </c>
      <c r="M15" s="17">
        <f t="shared" si="1"/>
        <v>0</v>
      </c>
    </row>
    <row r="16" spans="2:13" x14ac:dyDescent="0.3">
      <c r="B16" s="16" t="s">
        <v>73</v>
      </c>
      <c r="C16" s="16" t="s">
        <v>33</v>
      </c>
      <c r="D16" s="16" t="s">
        <v>45</v>
      </c>
      <c r="E16" s="16" t="s">
        <v>75</v>
      </c>
      <c r="F16" s="16" t="s">
        <v>82</v>
      </c>
      <c r="G16" s="16"/>
      <c r="H16" s="16" t="str">
        <f t="shared" si="0"/>
        <v>E187</v>
      </c>
      <c r="I16" s="16" t="str">
        <f>+VLOOKUP(H16,PP!A$2:B34,2,0)</f>
        <v>SERVICIOS PUBLICOS</v>
      </c>
      <c r="J16" s="17">
        <v>0</v>
      </c>
      <c r="K16" s="17">
        <v>0</v>
      </c>
      <c r="L16" s="17">
        <v>0</v>
      </c>
      <c r="M16" s="17">
        <f t="shared" si="1"/>
        <v>0</v>
      </c>
    </row>
    <row r="17" spans="2:13" x14ac:dyDescent="0.3">
      <c r="B17" s="16" t="s">
        <v>73</v>
      </c>
      <c r="C17" s="16" t="s">
        <v>33</v>
      </c>
      <c r="D17" s="16" t="s">
        <v>45</v>
      </c>
      <c r="E17" s="16" t="s">
        <v>75</v>
      </c>
      <c r="F17" s="16" t="s">
        <v>83</v>
      </c>
      <c r="G17" s="16"/>
      <c r="H17" s="16" t="str">
        <f t="shared" si="0"/>
        <v>E187</v>
      </c>
      <c r="I17" s="16" t="str">
        <f>+VLOOKUP(H17,PP!A$2:B35,2,0)</f>
        <v>SERVICIOS PUBLICOS</v>
      </c>
      <c r="J17" s="17">
        <v>0</v>
      </c>
      <c r="K17" s="17">
        <v>0</v>
      </c>
      <c r="L17" s="17">
        <v>0</v>
      </c>
      <c r="M17" s="17">
        <f t="shared" si="1"/>
        <v>0</v>
      </c>
    </row>
    <row r="18" spans="2:13" x14ac:dyDescent="0.3">
      <c r="B18" s="16" t="s">
        <v>73</v>
      </c>
      <c r="C18" s="16" t="s">
        <v>33</v>
      </c>
      <c r="D18" s="16" t="s">
        <v>45</v>
      </c>
      <c r="E18" s="16" t="s">
        <v>75</v>
      </c>
      <c r="F18" s="16" t="s">
        <v>84</v>
      </c>
      <c r="G18" s="16"/>
      <c r="H18" s="16" t="str">
        <f t="shared" si="0"/>
        <v>E187</v>
      </c>
      <c r="I18" s="16" t="str">
        <f>+VLOOKUP(H18,PP!A$2:B36,2,0)</f>
        <v>SERVICIOS PUBLICOS</v>
      </c>
      <c r="J18" s="17">
        <v>0</v>
      </c>
      <c r="K18" s="17">
        <v>0</v>
      </c>
      <c r="L18" s="17">
        <v>0</v>
      </c>
      <c r="M18" s="17">
        <f t="shared" si="1"/>
        <v>0</v>
      </c>
    </row>
    <row r="19" spans="2:13" x14ac:dyDescent="0.3">
      <c r="B19" s="16" t="s">
        <v>73</v>
      </c>
      <c r="C19" s="16" t="s">
        <v>33</v>
      </c>
      <c r="D19" s="16" t="s">
        <v>45</v>
      </c>
      <c r="E19" s="16" t="s">
        <v>75</v>
      </c>
      <c r="F19" s="16" t="s">
        <v>85</v>
      </c>
      <c r="G19" s="16"/>
      <c r="H19" s="16" t="str">
        <f t="shared" si="0"/>
        <v>E187</v>
      </c>
      <c r="I19" s="16" t="str">
        <f>+VLOOKUP(H19,PP!A$2:B37,2,0)</f>
        <v>SERVICIOS PUBLICOS</v>
      </c>
      <c r="J19" s="17">
        <v>0</v>
      </c>
      <c r="K19" s="17">
        <v>0</v>
      </c>
      <c r="L19" s="17">
        <v>0</v>
      </c>
      <c r="M19" s="17">
        <f t="shared" si="1"/>
        <v>0</v>
      </c>
    </row>
    <row r="20" spans="2:13" x14ac:dyDescent="0.3">
      <c r="B20" s="16" t="s">
        <v>73</v>
      </c>
      <c r="C20" s="16" t="s">
        <v>33</v>
      </c>
      <c r="D20" s="16" t="s">
        <v>45</v>
      </c>
      <c r="E20" s="16" t="s">
        <v>75</v>
      </c>
      <c r="F20" s="16" t="s">
        <v>86</v>
      </c>
      <c r="G20" s="16"/>
      <c r="H20" s="16" t="str">
        <f t="shared" si="0"/>
        <v>E187</v>
      </c>
      <c r="I20" s="16" t="str">
        <f>+VLOOKUP(H20,PP!A$2:B38,2,0)</f>
        <v>SERVICIOS PUBLICOS</v>
      </c>
      <c r="J20" s="17">
        <v>0</v>
      </c>
      <c r="K20" s="17">
        <v>0</v>
      </c>
      <c r="L20" s="17">
        <v>0</v>
      </c>
      <c r="M20" s="17">
        <f t="shared" si="1"/>
        <v>0</v>
      </c>
    </row>
    <row r="21" spans="2:13" x14ac:dyDescent="0.3">
      <c r="B21" s="16" t="s">
        <v>73</v>
      </c>
      <c r="C21" s="16" t="s">
        <v>33</v>
      </c>
      <c r="D21" s="16" t="s">
        <v>45</v>
      </c>
      <c r="E21" s="16" t="s">
        <v>75</v>
      </c>
      <c r="F21" s="16" t="s">
        <v>87</v>
      </c>
      <c r="G21" s="16"/>
      <c r="H21" s="16" t="str">
        <f t="shared" si="0"/>
        <v>E187</v>
      </c>
      <c r="I21" s="16" t="str">
        <f>+VLOOKUP(H21,PP!A$2:B39,2,0)</f>
        <v>SERVICIOS PUBLICOS</v>
      </c>
      <c r="J21" s="17">
        <v>0</v>
      </c>
      <c r="K21" s="17">
        <v>3188026</v>
      </c>
      <c r="L21" s="17">
        <v>3441435</v>
      </c>
      <c r="M21" s="17">
        <f t="shared" si="1"/>
        <v>6629461</v>
      </c>
    </row>
    <row r="22" spans="2:13" x14ac:dyDescent="0.3">
      <c r="B22" s="16" t="s">
        <v>73</v>
      </c>
      <c r="C22" s="16" t="s">
        <v>33</v>
      </c>
      <c r="D22" s="16" t="s">
        <v>45</v>
      </c>
      <c r="E22" s="16" t="s">
        <v>75</v>
      </c>
      <c r="F22" s="16" t="s">
        <v>46</v>
      </c>
      <c r="G22" s="16"/>
      <c r="H22" s="16" t="str">
        <f t="shared" si="0"/>
        <v>E187</v>
      </c>
      <c r="I22" s="16" t="str">
        <f>+VLOOKUP(H22,PP!A$2:B40,2,0)</f>
        <v>SERVICIOS PUBLICOS</v>
      </c>
      <c r="J22" s="17">
        <v>0</v>
      </c>
      <c r="K22" s="17">
        <v>13691115.73</v>
      </c>
      <c r="L22" s="17">
        <v>12869032.800000001</v>
      </c>
      <c r="M22" s="17">
        <f t="shared" si="1"/>
        <v>26560148.530000001</v>
      </c>
    </row>
    <row r="23" spans="2:13" x14ac:dyDescent="0.3">
      <c r="B23" s="16" t="s">
        <v>73</v>
      </c>
      <c r="C23" s="16" t="s">
        <v>33</v>
      </c>
      <c r="D23" s="16" t="s">
        <v>45</v>
      </c>
      <c r="E23" s="16" t="s">
        <v>75</v>
      </c>
      <c r="F23" s="16" t="s">
        <v>38</v>
      </c>
      <c r="G23" s="16"/>
      <c r="H23" s="16" t="str">
        <f t="shared" si="0"/>
        <v>E187</v>
      </c>
      <c r="I23" s="16" t="str">
        <f>+VLOOKUP(H23,PP!A$2:B41,2,0)</f>
        <v>SERVICIOS PUBLICOS</v>
      </c>
      <c r="J23" s="17">
        <v>0</v>
      </c>
      <c r="K23" s="17">
        <v>0</v>
      </c>
      <c r="L23" s="17">
        <v>2049757</v>
      </c>
      <c r="M23" s="17">
        <f t="shared" si="1"/>
        <v>2049757</v>
      </c>
    </row>
    <row r="24" spans="2:13" x14ac:dyDescent="0.3">
      <c r="B24" s="16" t="s">
        <v>73</v>
      </c>
      <c r="C24" s="16" t="s">
        <v>33</v>
      </c>
      <c r="D24" s="16" t="s">
        <v>45</v>
      </c>
      <c r="E24" s="16" t="s">
        <v>75</v>
      </c>
      <c r="F24" s="16" t="s">
        <v>88</v>
      </c>
      <c r="G24" s="16"/>
      <c r="H24" s="16" t="str">
        <f t="shared" si="0"/>
        <v>E187</v>
      </c>
      <c r="I24" s="16" t="str">
        <f>+VLOOKUP(H24,PP!A$2:B42,2,0)</f>
        <v>SERVICIOS PUBLICOS</v>
      </c>
      <c r="J24" s="17">
        <v>0</v>
      </c>
      <c r="K24" s="17">
        <v>5376874.5099999998</v>
      </c>
      <c r="L24" s="17">
        <v>9953559.5899999999</v>
      </c>
      <c r="M24" s="17">
        <f t="shared" si="1"/>
        <v>15330434.1</v>
      </c>
    </row>
    <row r="25" spans="2:13" x14ac:dyDescent="0.3">
      <c r="B25" s="16" t="s">
        <v>73</v>
      </c>
      <c r="C25" s="16" t="s">
        <v>33</v>
      </c>
      <c r="D25" s="16" t="s">
        <v>45</v>
      </c>
      <c r="E25" s="16" t="s">
        <v>75</v>
      </c>
      <c r="F25" s="16" t="s">
        <v>37</v>
      </c>
      <c r="G25" s="16"/>
      <c r="H25" s="16" t="str">
        <f t="shared" si="0"/>
        <v>E187</v>
      </c>
      <c r="I25" s="16" t="str">
        <f>+VLOOKUP(H25,PP!A$2:B43,2,0)</f>
        <v>SERVICIOS PUBLICOS</v>
      </c>
      <c r="J25" s="17">
        <v>0</v>
      </c>
      <c r="K25" s="17">
        <v>0</v>
      </c>
      <c r="L25" s="17">
        <v>303270.40000000002</v>
      </c>
      <c r="M25" s="17">
        <f t="shared" si="1"/>
        <v>303270.40000000002</v>
      </c>
    </row>
    <row r="26" spans="2:13" x14ac:dyDescent="0.3">
      <c r="B26" s="16" t="s">
        <v>73</v>
      </c>
      <c r="C26" s="16" t="s">
        <v>33</v>
      </c>
      <c r="D26" s="16" t="s">
        <v>45</v>
      </c>
      <c r="E26" s="16" t="s">
        <v>75</v>
      </c>
      <c r="F26" s="16" t="s">
        <v>89</v>
      </c>
      <c r="G26" s="16"/>
      <c r="H26" s="16" t="str">
        <f t="shared" si="0"/>
        <v>E187</v>
      </c>
      <c r="I26" s="16" t="str">
        <f>+VLOOKUP(H26,PP!A$2:B44,2,0)</f>
        <v>SERVICIOS PUBLICOS</v>
      </c>
      <c r="J26" s="17">
        <v>0</v>
      </c>
      <c r="K26" s="17">
        <v>0</v>
      </c>
      <c r="L26" s="17">
        <v>0</v>
      </c>
      <c r="M26" s="17">
        <f t="shared" si="1"/>
        <v>0</v>
      </c>
    </row>
    <row r="27" spans="2:13" x14ac:dyDescent="0.3">
      <c r="B27" s="18"/>
      <c r="C27" s="18"/>
      <c r="D27" s="18"/>
      <c r="E27" s="18"/>
      <c r="F27" s="18"/>
      <c r="G27" s="18"/>
      <c r="H27" s="18"/>
      <c r="I27" s="18"/>
      <c r="J27" s="19">
        <f>SUM(J2:J26)</f>
        <v>0</v>
      </c>
      <c r="K27" s="19">
        <f t="shared" ref="K27:M27" si="2">SUM(K2:K26)</f>
        <v>32719235.109999999</v>
      </c>
      <c r="L27" s="19">
        <f t="shared" si="2"/>
        <v>74978115.210000008</v>
      </c>
      <c r="M27" s="19">
        <f t="shared" si="2"/>
        <v>107697350.31999999</v>
      </c>
    </row>
  </sheetData>
  <sortState xmlns:xlrd2="http://schemas.microsoft.com/office/spreadsheetml/2017/richdata2" ref="B2:L27">
    <sortCondition ref="E2:E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Formato</vt:lpstr>
      <vt:lpstr>Formato Intereses</vt:lpstr>
      <vt:lpstr>PP</vt:lpstr>
      <vt:lpstr>Hoja4</vt:lpstr>
      <vt:lpstr>Hoja3</vt:lpstr>
      <vt:lpstr>Formato!Área_de_impresión</vt:lpstr>
      <vt:lpstr>'Formato Intereses'!Área_de_impresión</vt:lpstr>
      <vt:lpstr>Formato!Títulos_a_imprimir</vt:lpstr>
      <vt:lpstr>'Formato Intereses'!Títulos_a_imprimir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Daniel Alberto</cp:lastModifiedBy>
  <cp:lastPrinted>2023-10-10T02:19:23Z</cp:lastPrinted>
  <dcterms:created xsi:type="dcterms:W3CDTF">2013-07-22T18:16:37Z</dcterms:created>
  <dcterms:modified xsi:type="dcterms:W3CDTF">2024-04-08T17:06:35Z</dcterms:modified>
</cp:coreProperties>
</file>